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always" autoCompressPictures="0"/>
  <mc:AlternateContent xmlns:mc="http://schemas.openxmlformats.org/markup-compatibility/2006">
    <mc:Choice Requires="x15">
      <x15ac:absPath xmlns:x15ac="http://schemas.microsoft.com/office/spreadsheetml/2010/11/ac" url="K:\Marketing\Global\SMM Marketing\Landy Projects\Building a Business Case\Final Documents\ROI Calculator\"/>
    </mc:Choice>
  </mc:AlternateContent>
  <bookViews>
    <workbookView xWindow="0" yWindow="0" windowWidth="28800" windowHeight="12075" tabRatio="500"/>
  </bookViews>
  <sheets>
    <sheet name="Calculator" sheetId="1" r:id="rId1"/>
    <sheet name="Additional Resources" sheetId="10" r:id="rId2"/>
    <sheet name="Detailed Items into Savings" sheetId="9" r:id="rId3"/>
    <sheet name="Sources" sheetId="8" r:id="rId4"/>
    <sheet name="Industries" sheetId="6" state="hidden" r:id="rId5"/>
    <sheet name="2013 GBTA Data Sourcing Savings" sheetId="2" state="hidden" r:id="rId6"/>
    <sheet name="Spend in Verticals" sheetId="3" state="hidden" r:id="rId7"/>
    <sheet name="Savings Est Each Category" sheetId="5" state="hidden" r:id="rId8"/>
  </sheets>
  <externalReferences>
    <externalReference r:id="rId9"/>
  </externalReferences>
  <definedNames>
    <definedName name="Industry">Industries!$A:$A</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E9" i="1" l="1"/>
  <c r="E31" i="1" s="1"/>
  <c r="D9" i="1"/>
  <c r="D31" i="1" s="1"/>
  <c r="C9" i="1"/>
  <c r="D6" i="1" l="1"/>
  <c r="E6" i="1"/>
  <c r="C6" i="1"/>
  <c r="E50" i="1" l="1"/>
  <c r="D50" i="1"/>
  <c r="C15" i="1"/>
  <c r="C50" i="1"/>
  <c r="E12" i="1"/>
  <c r="D12" i="1"/>
  <c r="C12" i="1"/>
  <c r="C36" i="1" l="1"/>
  <c r="C41" i="1" s="1"/>
  <c r="E15" i="1"/>
  <c r="E36" i="1"/>
  <c r="E41" i="1" s="1"/>
  <c r="E62" i="1"/>
  <c r="C62" i="1"/>
  <c r="D62" i="1"/>
  <c r="D15" i="1"/>
  <c r="D36" i="1"/>
  <c r="D41" i="1" s="1"/>
  <c r="C31" i="1"/>
  <c r="D65" i="1" l="1"/>
  <c r="D80" i="1" s="1"/>
  <c r="D81" i="1" s="1"/>
  <c r="E65" i="1"/>
  <c r="E80" i="1" s="1"/>
  <c r="E81" i="1" s="1"/>
  <c r="C65" i="1"/>
  <c r="C80" i="1" s="1"/>
  <c r="C81" i="1" s="1"/>
</calcChain>
</file>

<file path=xl/sharedStrings.xml><?xml version="1.0" encoding="utf-8"?>
<sst xmlns="http://schemas.openxmlformats.org/spreadsheetml/2006/main" count="209" uniqueCount="141">
  <si>
    <t>Cvent ROI Calculator</t>
  </si>
  <si>
    <t>Spend Data</t>
  </si>
  <si>
    <t>Year 1</t>
  </si>
  <si>
    <t>Year 2</t>
  </si>
  <si>
    <t>Year 3</t>
  </si>
  <si>
    <t>Meetings Data</t>
  </si>
  <si>
    <t>Value Drivers - Likely Benefits</t>
  </si>
  <si>
    <t>Create Efficiencies Through Automating Manual Processes</t>
  </si>
  <si>
    <t>TOTAL Annual Benefit</t>
  </si>
  <si>
    <t xml:space="preserve">Reduction in onsite staff through self service onsite kiosk for attendee check-in, badges and payments </t>
  </si>
  <si>
    <t>Sourcing/Procurement</t>
  </si>
  <si>
    <t>Enhanced Visibility and Controls</t>
  </si>
  <si>
    <t>Increase in Compliance / Reduction in Risk</t>
  </si>
  <si>
    <t>Supplier consolidation through enablement of a preferred supplier program; ability to prioritize preferred suppliers in Supplier Network database</t>
  </si>
  <si>
    <t>TOTAL SOLUTION VALUE</t>
  </si>
  <si>
    <t>Annual Meeting Spend</t>
  </si>
  <si>
    <t>Reduction in cancellation and attrition penalties due to standard contract Terms &amp; Conditions</t>
  </si>
  <si>
    <t>Re-use of cancelled space credits</t>
  </si>
  <si>
    <t>Net Return on Investment</t>
  </si>
  <si>
    <t>Cvent Platform Costs</t>
  </si>
  <si>
    <t>Average Savings/Benefit</t>
  </si>
  <si>
    <t>Annual Adoption Rate</t>
  </si>
  <si>
    <t>Adequate insurance coverage in place due to visibility to meetings</t>
  </si>
  <si>
    <t>ROI ANALYSIS</t>
  </si>
  <si>
    <t>Compliance to document retention policies</t>
  </si>
  <si>
    <t>Management of MICE (Meetings Incentives, Conferences and Exhibitions) and Spend, the</t>
  </si>
  <si>
    <t>best in class have leveraged key technologies and processes to achieve 89% compliance</t>
  </si>
  <si>
    <t>to corporate policies for meetings and events, are recognizing an average 11.4% annual</t>
  </si>
  <si>
    <t>cost savings and place 41% of their meetings and events through formal sourcing</t>
  </si>
  <si>
    <t>Implementation of meeting policies</t>
  </si>
  <si>
    <t>TOTAL Cost - Cvent Meetings Management Technology Solution</t>
  </si>
  <si>
    <t>Preferred suppliers helps to eliminate conflicts of interest by driving site selection to preferred suppliers</t>
  </si>
  <si>
    <t>Reduction</t>
  </si>
  <si>
    <t xml:space="preserve">Aberdeen - 55% savings in productivity time - reporting and dashboards </t>
  </si>
  <si>
    <t>Aberdeen - 43% savings in productivity for budgeting current and future events</t>
  </si>
  <si>
    <t>Aberdeen - 32% time savings in productivity for travel management and lodging statistics</t>
  </si>
  <si>
    <t>PRODUCTIVITY GAINS</t>
  </si>
  <si>
    <t>ROI as a % of Total Cost for Technology</t>
  </si>
  <si>
    <t>Cost savings from reduction in number of annual meetings (due to approvals, ability to identify any overlap, cancelled meetings due to calendar conflicts) and visibility to cancelled meetings and reuse of space)</t>
  </si>
  <si>
    <t>COST SAVINGS</t>
  </si>
  <si>
    <t>VISIBILITY</t>
  </si>
  <si>
    <t>Aberdeen - 70% more likely to hold real-time visibility through an enterprise-wide calendar</t>
  </si>
  <si>
    <t>Aberdeen - 76% more likely to hold real-time visibility into overall and individual meetings spend</t>
  </si>
  <si>
    <t>Aberdeen - 76% more likely to hold real-time visibility into SMM data</t>
  </si>
  <si>
    <t>Aberdeen - Nearly 40% higher rate of compliance to corp policies and guidelines related to meetings and events than organizations w/out technology</t>
  </si>
  <si>
    <t>35% higher frequency of events meeting or exceeding goals and objectives than orgainizations w/out technology</t>
  </si>
  <si>
    <t>Nearly 30% higher frequency of meetings/events executed within or below budget than organizations w/out technology</t>
  </si>
  <si>
    <t>COMPLIANCE AND COST SAVINGS</t>
  </si>
  <si>
    <t>According to the February, 2008 Aberdeen Group study on "Strategic Meetings</t>
  </si>
  <si>
    <t>processes.</t>
  </si>
  <si>
    <t>CWT Meetings &amp; Events - 2014 Report - COST SAVINGS</t>
  </si>
  <si>
    <t>Corporate Budget - Overall</t>
  </si>
  <si>
    <t>Aberdeen - 73% higher rate of cost savings than organizations w/out technology - up from 50% in 2012</t>
  </si>
  <si>
    <t>Likely Benchmark Savings Over a Three Year Period</t>
  </si>
  <si>
    <t xml:space="preserve">Create electronic RFP's; identify appropriate properties/suppliers in one place; compare costs of multiple destinations; RFP responses populate into a side by side comparison; ability to attach Terms &amp; Conditions to the RFP to reduce time spent in legal review </t>
  </si>
  <si>
    <t xml:space="preserve">Ability to attach standard Terms &amp; Conditions to RFP's; Ability to compare historical rates at venues previously sourced </t>
  </si>
  <si>
    <t xml:space="preserve">Store and retain contracts; locate contracts for audit purposes </t>
  </si>
  <si>
    <t>Manage attendee invitation and response activities, ongoing communications and reminders</t>
  </si>
  <si>
    <t>Manage attendee room block for attrition purposes</t>
  </si>
  <si>
    <t>Report on key metrics at the end of each meeting and key meeting data at the end of each month, year, etc.</t>
  </si>
  <si>
    <t>Adherance to Personally Identifiable Information regulations.</t>
  </si>
  <si>
    <t>Visibility of attendee location to Risk Management group enables the ability to quickly identify the location of all meeting attendees - Global Duty of Care compliance</t>
  </si>
  <si>
    <t>Online booking tool integration for travel management.  Seamless interface for attendees (register for meeting and book travel at one time.  Ability to manage Arrival and Departures through booking tool vs. Arrival/Departure dates from hotel.</t>
  </si>
  <si>
    <t>Proactive regulatory compliance</t>
  </si>
  <si>
    <t>Real-time visibility into spend and reduce budget overuns.</t>
  </si>
  <si>
    <t xml:space="preserve">Reduced time spent on budgets and reconciliation though Cvent's budget tool and integration capabilities with Concur.  Ability to easily forecast meeting costs.  </t>
  </si>
  <si>
    <t>Aberdeen - The gain of visibility into the strategic meetings space will reduce
cost and improve savings by over 50%</t>
  </si>
  <si>
    <t>Approval routing to reduce the likelihood of cancelled meetings and ensure a budget has been established</t>
  </si>
  <si>
    <t>Intangible Benefits</t>
  </si>
  <si>
    <t>Registration Websites - automating attendee registration and speaker management processes and event reporting</t>
  </si>
  <si>
    <t>Strategic Hotel Sourcing; negotiated savings from "first rate quoted"</t>
  </si>
  <si>
    <t>Initial Assumptions</t>
  </si>
  <si>
    <t>Consulting - 4%</t>
  </si>
  <si>
    <t>Manufacturing - 2%</t>
  </si>
  <si>
    <t>Banking/Finance - 1.9%</t>
  </si>
  <si>
    <t>Managed Spend (based on adoption rate)</t>
  </si>
  <si>
    <t xml:space="preserve">Annual Corporate Revenues - U.S. </t>
  </si>
  <si>
    <t>Annual Transient T&amp;E Spend - U.S.</t>
  </si>
  <si>
    <t>Insert Cvent Module/Functionality</t>
  </si>
  <si>
    <t>Financial Services - 3.9%</t>
  </si>
  <si>
    <t>Healthcare, Pharmaceuticals &amp; Biotech - 3.9%</t>
  </si>
  <si>
    <t>Business Services - 1.9%</t>
  </si>
  <si>
    <t>Computers and Electronics - 1.4%</t>
  </si>
  <si>
    <t>Insurance - 3.9%</t>
  </si>
  <si>
    <t>Retail - 1.8%</t>
  </si>
  <si>
    <t>Telecommunications - 1.4%</t>
  </si>
  <si>
    <t>Software &amp; Internet - 1.4%</t>
  </si>
  <si>
    <t>Energy and Utilities - 0.8%</t>
  </si>
  <si>
    <t>Conglomerate - 1.9%</t>
  </si>
  <si>
    <t>Wholesale &amp; Distribution - 2%</t>
  </si>
  <si>
    <t>Real Estate &amp; Construction - 1.4%</t>
  </si>
  <si>
    <t>Other - 0.3%</t>
  </si>
  <si>
    <t>Consumer Goods &amp; Services - 1.8%</t>
  </si>
  <si>
    <t>Media &amp; Entertainment - 1.4%</t>
  </si>
  <si>
    <t>Automotive - 1.0%</t>
  </si>
  <si>
    <t>Transportation &amp; Storage - 1.0%</t>
  </si>
  <si>
    <t>Hospitality &amp; Restaurants - 1.5%</t>
  </si>
  <si>
    <t>Agriculture &amp; Mining - 0.3%</t>
  </si>
  <si>
    <t>Education - 0.3%</t>
  </si>
  <si>
    <t>Travel, Recreation &amp; Leisure - 1.5%</t>
  </si>
  <si>
    <t xml:space="preserve">. . . corporations can achieve an average of 10 to 20 percent savings when they implement best practices in sourcing, processes and policy compliance.  Source: Best Practices in SMM Strategic Sourcing - White Paper by BTN Group (sponsored by Cvent) 2011 </t>
  </si>
  <si>
    <t>Meetings, Incentives, Conferences and Exhibits represents nearly 3% of company revenues. - Strategic Meetings Management - Aberdeen 2008</t>
  </si>
  <si>
    <t>“The standard is that meetings spend will be approximately 1 percent to 3 percent of your company's revenue. So if you are a $5 billion company, your total spend would be between $50 million and $150 million.”  Betsy Bondurant, MeetingsNet 2014</t>
  </si>
  <si>
    <t xml:space="preserve">On average, meeting spend is 1 percent to 3 percent of revenue and savings from that is anywhere from 10 percent to 20 percent for a mature program - Travel and Meetings Management Integrations: Still Work In Progress For Most" - White Paper by BTN Group (sponsored by Travel and Transport), 2014 </t>
  </si>
  <si>
    <t>"Using market and survey data, CWT estimatesthat M&amp;E spend represents 0.5-1.5 percent of an organization’s revenues on average, varying between industries. Companies in the pharmaceutical, IT, banking and finance, and consulting industries, may dedicate as much as 4 percent of their revenues to M&amp;E, while very high-revenue firms may spend less than 0.5 percent.  CWT Travel Management Institute 2010</t>
  </si>
  <si>
    <t>Meeting Spend</t>
  </si>
  <si>
    <t xml:space="preserve">Meeting and event spend is 25 - 40% of an organization's total T&amp;E Costs.  Advito 2014, Scholar Consulting Group 2010, GBTA, CWT Research  </t>
  </si>
  <si>
    <t xml:space="preserve">When compared with transient travel budgets, estimated M&amp;E spend is equivalent to 35-60 percent of the amount spent on transient business travel.  CWT Research "Where Savings Meets Success" 2010  </t>
  </si>
  <si>
    <t>Predicted Travel Cost Increases</t>
  </si>
  <si>
    <t>"Travel costs are estimated to increase 5.4%, room rates to increase 3.9%, A/V to increase by 3.1% and F&amp;B/catering costs to increase 4%.  MPI's Meetings Outlook (Fall 2014),</t>
  </si>
  <si>
    <t>Industry percentages are based on CWT Travel Management Studey, 2010</t>
  </si>
  <si>
    <t xml:space="preserve">Avg. 50pp per meeting; adjust accordingly.  Note: In a typical organization, small meetings (50 people and under) account for nearly 2/3 of all meeting and event volume. </t>
  </si>
  <si>
    <t>Efficiencies Through Automating Processes</t>
  </si>
  <si>
    <t>Cost savings from automating processes averages 2.45%.  CWT Travel Management Study, 2010</t>
  </si>
  <si>
    <t>Sourcing &amp; Procurement</t>
  </si>
  <si>
    <r>
      <t xml:space="preserve">On average, meeting spend is 1 percent to 3 percent of revenue and savings </t>
    </r>
    <r>
      <rPr>
        <i/>
        <sz val="12"/>
        <color theme="1"/>
        <rFont val="Calibri"/>
        <family val="2"/>
        <scheme val="minor"/>
      </rPr>
      <t>from that</t>
    </r>
    <r>
      <rPr>
        <sz val="12"/>
        <color theme="1"/>
        <rFont val="Calibri"/>
        <family val="2"/>
        <scheme val="minor"/>
      </rPr>
      <t xml:space="preserve"> is anywhere from 10 percent to 20 percent for a mature program.  Source:  Travel and Meetings Management Integrations: Still Work In Progress For Most" White Paper by BTN Group (sponsored by Travel and Transport), 2014.</t>
    </r>
  </si>
  <si>
    <t>According to CWT Travel Management, meeting and event planners and requestors estimate cancellation penalties at 20 percent of total M&amp;E costs on average.</t>
  </si>
  <si>
    <t>CWT Travel Management estimates this category is estimated to show an annual savings of  0.2% for new programs and 2.7% for mature programs.</t>
  </si>
  <si>
    <t>The less mature a company is in terms of implementing best practices, the greater the savings opportunities.  CWT Travel Management Institute, 2010.</t>
  </si>
  <si>
    <t>Average savings in this category is based on data from New York City Business Travel Association's "Building a Business Cse for Strategic Meetings Management" 2010.</t>
  </si>
  <si>
    <t xml:space="preserve">Average is 2 - 10% savings.  "Demystifying ROI," Debi Scholar and Dr. Jack Phillips, 2008.  </t>
  </si>
  <si>
    <t xml:space="preserve">Average of 2 - 8% savings opportunities in this category.  "Demystifying Meeting Spend," Debbi Scholar and Dr. Jack Phillips, 2008 </t>
  </si>
  <si>
    <t xml:space="preserve"> Annual meeting budget growth is anticipated to be 1.7% according to MPI's Meeting Outlook (Fall 2014).  You may want to increase Years 2 and 3 Annual Revenues or T&amp;E Spend (whichever is used to calculate average meeting spend) to account for this estimated annual increase. </t>
  </si>
  <si>
    <t xml:space="preserve">Deploying Crowd Compass mobile apps at events </t>
  </si>
  <si>
    <t>Rebates related to implementation of CV Meeting Card</t>
  </si>
  <si>
    <t>Base Meeting Spend On: Revenue or Spend?</t>
  </si>
  <si>
    <t>According to Aberdeen Research, organizations deploying an end-to-end meetings management technology solution achieve nearly a 40% higher rate of compliance to corporate policies and guidelines concerning meetings and events management."  Aberdeen Research, "Building a Business Case for Strategic Meetings Management Technology" 2012.</t>
  </si>
  <si>
    <t>25% of the meeting budget can be freed up through end-to-end management, from registration and group travel arrangements before an event, through to payment and expense reconciliation and data analysis afterward. Meeting planners should continually strive to manage more of their M&amp;E spend and to address additional areas in the lifecycle of a meeting or event.</t>
  </si>
  <si>
    <t>Estimated Annual Meetings</t>
  </si>
  <si>
    <t>Estimated Annual Meeting Attendees</t>
  </si>
  <si>
    <r>
      <rPr>
        <b/>
        <sz val="16"/>
        <color theme="1"/>
        <rFont val="Calibri"/>
        <family val="2"/>
        <scheme val="minor"/>
      </rPr>
      <t>If Corporate Revenue:</t>
    </r>
    <r>
      <rPr>
        <sz val="16"/>
        <color theme="1"/>
        <rFont val="Calibri"/>
        <family val="2"/>
        <scheme val="minor"/>
      </rPr>
      <t xml:space="preserve">
1. Type "Revenue" in A4
 2. Input Annual Corporate Revenue in cells C5 - E5
3. Chose industry from drop down box in cell B6
4.  Insert Total Annual Meetings in cell C11
5. Potential Savings per year automatically calculates in Row 65
6. Insert Annual cost of Cvent in line 77
7. Technology ROI will calculate in Row 80
</t>
    </r>
  </si>
  <si>
    <r>
      <rPr>
        <b/>
        <sz val="16"/>
        <color theme="1"/>
        <rFont val="Calibri"/>
        <family val="2"/>
        <scheme val="minor"/>
      </rPr>
      <t>If Company Transient T&amp;E Spend:</t>
    </r>
    <r>
      <rPr>
        <sz val="16"/>
        <color theme="1"/>
        <rFont val="Calibri"/>
        <family val="2"/>
        <scheme val="minor"/>
      </rPr>
      <t xml:space="preserve">
1. Type "Spend" in A4
2. Insert annual T&amp;E spend in cell C7, if available
3.  Insert Total Annual Meetings in cell C11
4. Insert Total Cost of Cvent Meetings Management Technology in cell C77
5. Potential Savings per year automatically calculates in Row 65
6. Insert Annual cost of Cvent in line 77
7. Technology ROI will calculate in Row 80</t>
    </r>
  </si>
  <si>
    <t>Making the Case for Meetings Management eBook</t>
  </si>
  <si>
    <t>Meeting Policy Template</t>
  </si>
  <si>
    <t>Meetings Management Business Case Template</t>
  </si>
  <si>
    <t>Presentation Template</t>
  </si>
  <si>
    <t>Meeting Communication Policy Template</t>
  </si>
  <si>
    <t>Full SMM Starter Kit Package</t>
  </si>
  <si>
    <t>Additional Resources</t>
  </si>
  <si>
    <r>
      <rPr>
        <b/>
        <sz val="16"/>
        <color theme="1"/>
        <rFont val="Calibri"/>
        <family val="2"/>
        <scheme val="minor"/>
      </rPr>
      <t>Instructions:</t>
    </r>
    <r>
      <rPr>
        <sz val="16"/>
        <color theme="1"/>
        <rFont val="Calibri"/>
        <family val="2"/>
        <scheme val="minor"/>
      </rPr>
      <t xml:space="preserve">
Choose if you are basing your calculation on company revenue or company transient T&amp;E spend
</t>
    </r>
    <r>
      <rPr>
        <b/>
        <sz val="12"/>
        <color theme="1"/>
        <rFont val="Calibri"/>
        <family val="2"/>
        <scheme val="minor"/>
      </rPr>
      <t/>
    </r>
  </si>
  <si>
    <t>revenue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</si>
</sst>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164" formatCode="&quot;$&quot;#,##0"/>
    <numFmt numFmtId="165" formatCode="&quot;$&quot;#,##0.00"/>
  </numFmts>
  <fonts count="32" x14ac:knownFonts="1">
    <font>
      <sz val="12"/>
      <color theme="1"/>
      <name val="Calibri"/>
      <family val="2"/>
      <scheme val="minor"/>
    </font>
    <font>
      <b/>
      <sz val="12"/>
      <color theme="1"/>
      <name val="Calibri"/>
      <family val="2"/>
      <scheme val="minor"/>
    </font>
    <font>
      <sz val="12"/>
      <color theme="0"/>
      <name val="Calibri"/>
      <family val="2"/>
      <scheme val="minor"/>
    </font>
    <font>
      <b/>
      <sz val="26"/>
      <color theme="1"/>
      <name val="Calibri"/>
      <family val="2"/>
      <scheme val="minor"/>
    </font>
    <font>
      <sz val="18"/>
      <color theme="0"/>
      <name val="Calibri"/>
      <family val="2"/>
      <scheme val="minor"/>
    </font>
    <font>
      <u/>
      <sz val="12"/>
      <color theme="10"/>
      <name val="Calibri"/>
      <family val="2"/>
      <scheme val="minor"/>
    </font>
    <font>
      <u/>
      <sz val="12"/>
      <color theme="11"/>
      <name val="Calibri"/>
      <family val="2"/>
      <scheme val="minor"/>
    </font>
    <font>
      <sz val="12"/>
      <name val="Calibri"/>
      <family val="2"/>
      <scheme val="minor"/>
    </font>
    <font>
      <sz val="12"/>
      <color rgb="FF000000"/>
      <name val="Calibri"/>
      <family val="2"/>
      <scheme val="minor"/>
    </font>
    <font>
      <sz val="18"/>
      <color rgb="FFFFFFFF"/>
      <name val="Calibri"/>
      <family val="2"/>
      <scheme val="minor"/>
    </font>
    <font>
      <sz val="8"/>
      <name val="Calibri"/>
      <family val="2"/>
      <scheme val="minor"/>
    </font>
    <font>
      <b/>
      <sz val="12"/>
      <name val="Calibri"/>
      <family val="2"/>
      <scheme val="minor"/>
    </font>
    <font>
      <sz val="22"/>
      <color theme="0"/>
      <name val="Calibri"/>
      <family val="2"/>
      <scheme val="minor"/>
    </font>
    <font>
      <sz val="12"/>
      <color rgb="FFFFFFFF"/>
      <name val="Calibri"/>
      <family val="2"/>
      <scheme val="minor"/>
    </font>
    <font>
      <b/>
      <sz val="18"/>
      <color theme="0"/>
      <name val="Calibri"/>
      <family val="2"/>
      <scheme val="minor"/>
    </font>
    <font>
      <b/>
      <i/>
      <sz val="12"/>
      <color theme="1"/>
      <name val="Calibri"/>
      <family val="2"/>
      <scheme val="minor"/>
    </font>
    <font>
      <sz val="14"/>
      <color theme="1"/>
      <name val="Calibri"/>
      <family val="2"/>
      <scheme val="minor"/>
    </font>
    <font>
      <b/>
      <sz val="14"/>
      <color theme="1"/>
      <name val="Calibri"/>
      <family val="2"/>
      <scheme val="minor"/>
    </font>
    <font>
      <sz val="20"/>
      <color theme="0"/>
      <name val="Calibri"/>
      <family val="2"/>
      <scheme val="minor"/>
    </font>
    <font>
      <b/>
      <sz val="12"/>
      <color theme="0"/>
      <name val="Calibri"/>
      <family val="2"/>
      <scheme val="minor"/>
    </font>
    <font>
      <b/>
      <sz val="26"/>
      <color theme="0"/>
      <name val="Calibri"/>
      <family val="2"/>
      <scheme val="minor"/>
    </font>
    <font>
      <sz val="12"/>
      <color rgb="FFFF0000"/>
      <name val="Calibri"/>
      <family val="2"/>
      <scheme val="minor"/>
    </font>
    <font>
      <i/>
      <sz val="12"/>
      <color theme="1"/>
      <name val="Calibri"/>
      <family val="2"/>
      <scheme val="minor"/>
    </font>
    <font>
      <sz val="11"/>
      <color rgb="FF000000"/>
      <name val="Calibri"/>
      <family val="2"/>
    </font>
    <font>
      <sz val="12"/>
      <name val="Calibri"/>
      <family val="2"/>
      <scheme val="minor"/>
    </font>
    <font>
      <b/>
      <sz val="14"/>
      <color theme="1"/>
      <name val="Calibri"/>
      <family val="2"/>
      <scheme val="minor"/>
    </font>
    <font>
      <sz val="10"/>
      <color theme="1"/>
      <name val="Calibri"/>
      <family val="2"/>
      <scheme val="minor"/>
    </font>
    <font>
      <sz val="10"/>
      <name val="Calibri"/>
      <family val="2"/>
      <scheme val="minor"/>
    </font>
    <font>
      <i/>
      <sz val="10"/>
      <color theme="1"/>
      <name val="Calibri"/>
      <family val="2"/>
      <scheme val="minor"/>
    </font>
    <font>
      <b/>
      <sz val="10"/>
      <color theme="0"/>
      <name val="Calibri"/>
      <family val="2"/>
      <scheme val="minor"/>
    </font>
    <font>
      <sz val="16"/>
      <color theme="1"/>
      <name val="Calibri"/>
      <family val="2"/>
      <scheme val="minor"/>
    </font>
    <font>
      <b/>
      <sz val="16"/>
      <color theme="1"/>
      <name val="Calibri"/>
      <family val="2"/>
      <scheme val="minor"/>
    </font>
  </fonts>
  <fills count="7">
    <fill>
      <patternFill patternType="none"/>
    </fill>
    <fill>
      <patternFill patternType="gray125"/>
    </fill>
    <fill>
      <patternFill patternType="solid">
        <fgColor theme="1" tint="0.499984740745262"/>
        <bgColor indexed="64"/>
      </patternFill>
    </fill>
    <fill>
      <patternFill patternType="solid">
        <fgColor theme="0" tint="-0.14999847407452621"/>
        <bgColor indexed="64"/>
      </patternFill>
    </fill>
    <fill>
      <patternFill patternType="solid">
        <fgColor rgb="FF808080"/>
        <bgColor rgb="FF000000"/>
      </patternFill>
    </fill>
    <fill>
      <patternFill patternType="solid">
        <fgColor rgb="FF0000FF"/>
        <bgColor indexed="64"/>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bottom style="thin">
        <color auto="1"/>
      </bottom>
      <diagonal/>
    </border>
  </borders>
  <cellStyleXfs count="12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cellStyleXfs>
  <cellXfs count="115">
    <xf numFmtId="0" fontId="0" fillId="0" borderId="0" xfId="0"/>
    <xf numFmtId="0" fontId="3" fillId="0" borderId="0" xfId="0" applyFont="1"/>
    <xf numFmtId="0" fontId="4" fillId="2" borderId="0" xfId="0" applyFont="1" applyFill="1"/>
    <xf numFmtId="0" fontId="0" fillId="0" borderId="0" xfId="0" applyAlignment="1">
      <alignment vertical="center"/>
    </xf>
    <xf numFmtId="0" fontId="4" fillId="2" borderId="1" xfId="0" applyFont="1" applyFill="1" applyBorder="1"/>
    <xf numFmtId="0" fontId="4" fillId="2" borderId="1" xfId="0" applyFont="1" applyFill="1" applyBorder="1" applyAlignment="1">
      <alignment horizontal="center"/>
    </xf>
    <xf numFmtId="0" fontId="0" fillId="0" borderId="0" xfId="0" applyBorder="1"/>
    <xf numFmtId="0" fontId="0" fillId="0" borderId="0" xfId="0" applyBorder="1" applyAlignment="1">
      <alignment horizontal="center"/>
    </xf>
    <xf numFmtId="0" fontId="0" fillId="2" borderId="1" xfId="0" applyFill="1" applyBorder="1" applyAlignment="1">
      <alignment horizontal="center"/>
    </xf>
    <xf numFmtId="0" fontId="0" fillId="0" borderId="1" xfId="0" applyBorder="1" applyAlignment="1">
      <alignment vertical="center"/>
    </xf>
    <xf numFmtId="0" fontId="1" fillId="3" borderId="1" xfId="0" applyFont="1" applyFill="1" applyBorder="1" applyAlignment="1">
      <alignment vertical="center" wrapText="1"/>
    </xf>
    <xf numFmtId="0" fontId="0" fillId="0" borderId="1" xfId="0" applyBorder="1" applyAlignment="1">
      <alignment vertical="center" wrapText="1"/>
    </xf>
    <xf numFmtId="0" fontId="4" fillId="2" borderId="1" xfId="0" applyFont="1" applyFill="1" applyBorder="1" applyAlignment="1">
      <alignment vertical="center"/>
    </xf>
    <xf numFmtId="0" fontId="4" fillId="2" borderId="0" xfId="0" applyFont="1" applyFill="1" applyBorder="1" applyAlignment="1">
      <alignment horizontal="center"/>
    </xf>
    <xf numFmtId="0" fontId="4" fillId="0" borderId="1" xfId="0" applyFont="1" applyFill="1" applyBorder="1" applyAlignment="1">
      <alignment vertical="center"/>
    </xf>
    <xf numFmtId="0" fontId="0" fillId="0" borderId="0" xfId="0" applyFill="1"/>
    <xf numFmtId="0" fontId="9" fillId="0" borderId="1" xfId="0" applyFont="1" applyBorder="1" applyAlignment="1">
      <alignment vertical="center"/>
    </xf>
    <xf numFmtId="164" fontId="7" fillId="0" borderId="1" xfId="0" applyNumberFormat="1" applyFont="1" applyBorder="1" applyAlignment="1">
      <alignment horizontal="center" vertical="center"/>
    </xf>
    <xf numFmtId="164" fontId="0" fillId="0" borderId="1" xfId="0" applyNumberFormat="1" applyBorder="1" applyAlignment="1">
      <alignment horizontal="center"/>
    </xf>
    <xf numFmtId="164" fontId="0" fillId="0" borderId="1" xfId="0" applyNumberFormat="1" applyBorder="1"/>
    <xf numFmtId="164" fontId="0" fillId="0" borderId="1" xfId="0" applyNumberFormat="1" applyBorder="1" applyAlignment="1">
      <alignment horizontal="center" vertical="center"/>
    </xf>
    <xf numFmtId="0" fontId="0" fillId="0" borderId="6" xfId="0" applyBorder="1"/>
    <xf numFmtId="0" fontId="4" fillId="2" borderId="2" xfId="0" applyFont="1" applyFill="1" applyBorder="1" applyAlignment="1">
      <alignment horizontal="center" vertical="center"/>
    </xf>
    <xf numFmtId="0" fontId="0" fillId="2" borderId="7"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164" fontId="0" fillId="3" borderId="1" xfId="0" applyNumberFormat="1" applyFill="1" applyBorder="1" applyAlignment="1">
      <alignment horizontal="center" vertical="center"/>
    </xf>
    <xf numFmtId="0" fontId="4" fillId="0" borderId="0" xfId="0" applyFont="1" applyFill="1"/>
    <xf numFmtId="3" fontId="0" fillId="3" borderId="1" xfId="0" applyNumberFormat="1" applyFill="1" applyBorder="1" applyAlignment="1">
      <alignment horizontal="center" vertical="center"/>
    </xf>
    <xf numFmtId="164" fontId="2" fillId="2" borderId="1" xfId="0" applyNumberFormat="1" applyFont="1" applyFill="1" applyBorder="1" applyAlignment="1">
      <alignment horizontal="center" vertical="center"/>
    </xf>
    <xf numFmtId="164" fontId="0" fillId="0" borderId="5" xfId="0" applyNumberFormat="1" applyBorder="1"/>
    <xf numFmtId="0" fontId="1" fillId="0" borderId="1" xfId="0" applyFont="1" applyFill="1" applyBorder="1" applyAlignment="1">
      <alignment vertical="center" wrapText="1"/>
    </xf>
    <xf numFmtId="164" fontId="2" fillId="2" borderId="5" xfId="0" applyNumberFormat="1" applyFont="1" applyFill="1" applyBorder="1" applyAlignment="1">
      <alignment horizontal="center" vertical="center"/>
    </xf>
    <xf numFmtId="164" fontId="0" fillId="0" borderId="1" xfId="0" applyNumberFormat="1" applyBorder="1" applyAlignment="1">
      <alignment vertical="center"/>
    </xf>
    <xf numFmtId="0" fontId="15" fillId="3" borderId="1" xfId="0" applyFont="1" applyFill="1" applyBorder="1" applyAlignment="1">
      <alignment vertical="center" wrapText="1"/>
    </xf>
    <xf numFmtId="164" fontId="8" fillId="0" borderId="1" xfId="0" applyNumberFormat="1" applyFont="1" applyBorder="1" applyAlignment="1">
      <alignment horizontal="center" vertical="center"/>
    </xf>
    <xf numFmtId="164" fontId="7" fillId="3" borderId="1" xfId="0" applyNumberFormat="1" applyFont="1" applyFill="1" applyBorder="1" applyAlignment="1">
      <alignment horizontal="center" vertical="center"/>
    </xf>
    <xf numFmtId="9" fontId="7" fillId="3" borderId="1" xfId="0" applyNumberFormat="1" applyFont="1" applyFill="1" applyBorder="1" applyAlignment="1">
      <alignment horizontal="center" vertical="center"/>
    </xf>
    <xf numFmtId="165" fontId="0" fillId="0" borderId="1" xfId="0" applyNumberFormat="1" applyBorder="1" applyAlignment="1">
      <alignment horizontal="center" vertical="center"/>
    </xf>
    <xf numFmtId="0" fontId="16" fillId="0" borderId="0" xfId="0" applyFont="1" applyAlignment="1">
      <alignment vertical="center"/>
    </xf>
    <xf numFmtId="0" fontId="16" fillId="0" borderId="0" xfId="0" applyFont="1"/>
    <xf numFmtId="0" fontId="17" fillId="3" borderId="1" xfId="0" applyFont="1" applyFill="1" applyBorder="1" applyAlignment="1">
      <alignment vertical="center"/>
    </xf>
    <xf numFmtId="164" fontId="7"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 fillId="0" borderId="0" xfId="0" applyFont="1"/>
    <xf numFmtId="0" fontId="11" fillId="3" borderId="1" xfId="0" applyFont="1" applyFill="1" applyBorder="1" applyAlignment="1">
      <alignment vertical="center" wrapText="1"/>
    </xf>
    <xf numFmtId="0" fontId="1" fillId="3" borderId="3" xfId="0" applyFont="1" applyFill="1" applyBorder="1" applyAlignment="1">
      <alignment vertical="center" wrapText="1"/>
    </xf>
    <xf numFmtId="164" fontId="2" fillId="2" borderId="2" xfId="0" applyNumberFormat="1" applyFont="1" applyFill="1" applyBorder="1" applyAlignment="1">
      <alignment horizontal="center" vertical="center"/>
    </xf>
    <xf numFmtId="0" fontId="0" fillId="0" borderId="1" xfId="0" applyBorder="1"/>
    <xf numFmtId="0" fontId="1" fillId="0" borderId="0" xfId="0" applyFont="1" applyAlignment="1">
      <alignment horizontal="center" vertical="center"/>
    </xf>
    <xf numFmtId="0" fontId="20" fillId="5" borderId="0" xfId="0" applyFont="1" applyFill="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12" fillId="2" borderId="0" xfId="0" applyFont="1" applyFill="1" applyAlignment="1">
      <alignment horizontal="center" vertical="center"/>
    </xf>
    <xf numFmtId="9" fontId="0" fillId="0" borderId="1" xfId="0" applyNumberFormat="1" applyBorder="1" applyAlignment="1">
      <alignment horizontal="center" vertical="center"/>
    </xf>
    <xf numFmtId="0" fontId="0" fillId="2" borderId="2" xfId="0"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Alignment="1">
      <alignment vertical="center"/>
    </xf>
    <xf numFmtId="0" fontId="14" fillId="2" borderId="0" xfId="0" applyFont="1" applyFill="1"/>
    <xf numFmtId="0" fontId="14" fillId="2" borderId="1" xfId="0" applyFont="1" applyFill="1" applyBorder="1" applyAlignment="1">
      <alignment horizontal="center"/>
    </xf>
    <xf numFmtId="0" fontId="1" fillId="3" borderId="1" xfId="0" applyFont="1" applyFill="1" applyBorder="1" applyAlignment="1">
      <alignment wrapText="1"/>
    </xf>
    <xf numFmtId="0" fontId="4" fillId="2" borderId="0" xfId="0" applyFont="1" applyFill="1" applyBorder="1" applyAlignment="1">
      <alignment vertical="center"/>
    </xf>
    <xf numFmtId="164" fontId="13" fillId="4" borderId="1" xfId="0" applyNumberFormat="1" applyFont="1" applyFill="1" applyBorder="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right" vertical="center"/>
    </xf>
    <xf numFmtId="0" fontId="4" fillId="2" borderId="1" xfId="0" applyFont="1" applyFill="1" applyBorder="1" applyAlignment="1">
      <alignment vertical="center" wrapText="1"/>
    </xf>
    <xf numFmtId="0" fontId="0" fillId="0" borderId="0" xfId="0" applyAlignment="1">
      <alignment wrapText="1"/>
    </xf>
    <xf numFmtId="0" fontId="11"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1" fillId="0" borderId="8" xfId="0" applyFont="1" applyFill="1" applyBorder="1" applyAlignment="1">
      <alignment horizontal="center" vertical="center" wrapText="1"/>
    </xf>
    <xf numFmtId="165" fontId="0" fillId="0" borderId="4" xfId="0" applyNumberFormat="1" applyBorder="1" applyAlignment="1">
      <alignment horizontal="center" vertical="center" wrapText="1"/>
    </xf>
    <xf numFmtId="10" fontId="0" fillId="0" borderId="4" xfId="0" applyNumberFormat="1" applyBorder="1" applyAlignment="1">
      <alignment horizontal="center" vertical="center" wrapText="1"/>
    </xf>
    <xf numFmtId="6" fontId="0" fillId="0" borderId="4" xfId="0" applyNumberFormat="1" applyBorder="1" applyAlignment="1">
      <alignment horizontal="center" vertical="center" wrapText="1"/>
    </xf>
    <xf numFmtId="10" fontId="1" fillId="0" borderId="4" xfId="0" applyNumberFormat="1" applyFont="1" applyBorder="1" applyAlignment="1">
      <alignment horizontal="center" vertical="center" wrapText="1"/>
    </xf>
    <xf numFmtId="0" fontId="0" fillId="0" borderId="4" xfId="0" applyBorder="1" applyAlignment="1">
      <alignment horizontal="center" vertical="center" wrapText="1"/>
    </xf>
    <xf numFmtId="10" fontId="0" fillId="0" borderId="9" xfId="0" applyNumberFormat="1" applyBorder="1" applyAlignment="1">
      <alignment horizontal="center" vertical="center" wrapText="1"/>
    </xf>
    <xf numFmtId="0" fontId="21"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0" fillId="0" borderId="4" xfId="0" applyBorder="1"/>
    <xf numFmtId="0" fontId="1" fillId="0" borderId="4" xfId="0" applyFont="1" applyBorder="1" applyAlignment="1">
      <alignment horizontal="center" vertical="center"/>
    </xf>
    <xf numFmtId="0" fontId="7" fillId="0" borderId="8"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9" fontId="1" fillId="0" borderId="4" xfId="0" applyNumberFormat="1" applyFont="1" applyBorder="1" applyAlignment="1">
      <alignment horizontal="center" vertical="center"/>
    </xf>
    <xf numFmtId="0" fontId="0" fillId="0" borderId="4" xfId="0" applyFont="1" applyFill="1" applyBorder="1" applyAlignment="1" applyProtection="1">
      <protection hidden="1"/>
    </xf>
    <xf numFmtId="164" fontId="21" fillId="0" borderId="0" xfId="0" applyNumberFormat="1" applyFont="1" applyAlignment="1">
      <alignment horizontal="left" vertical="center" wrapText="1"/>
    </xf>
    <xf numFmtId="0" fontId="0" fillId="0" borderId="0" xfId="0" applyAlignment="1">
      <alignment horizontal="left" vertical="center" wrapText="1"/>
    </xf>
    <xf numFmtId="164" fontId="0" fillId="0" borderId="1" xfId="0" applyNumberFormat="1" applyBorder="1" applyAlignment="1">
      <alignment horizontal="left" vertical="center" wrapText="1"/>
    </xf>
    <xf numFmtId="0" fontId="15" fillId="3" borderId="0" xfId="0" applyFont="1" applyFill="1" applyAlignment="1">
      <alignment horizontal="left" vertical="center" wrapText="1"/>
    </xf>
    <xf numFmtId="164" fontId="0" fillId="6" borderId="1" xfId="0" applyNumberFormat="1" applyFill="1" applyBorder="1" applyAlignment="1">
      <alignment horizontal="center" vertical="center"/>
    </xf>
    <xf numFmtId="3" fontId="0" fillId="6" borderId="1" xfId="0" applyNumberFormat="1" applyFill="1" applyBorder="1" applyAlignment="1">
      <alignment horizontal="center" vertical="center"/>
    </xf>
    <xf numFmtId="0" fontId="17" fillId="6" borderId="1" xfId="0" applyFont="1" applyFill="1" applyBorder="1" applyAlignment="1">
      <alignment horizontal="center" vertical="center"/>
    </xf>
    <xf numFmtId="164" fontId="24" fillId="6" borderId="5" xfId="0" applyNumberFormat="1" applyFont="1" applyFill="1" applyBorder="1" applyAlignment="1">
      <alignment horizontal="center" vertical="center"/>
    </xf>
    <xf numFmtId="0" fontId="11" fillId="3" borderId="1" xfId="0" applyFont="1" applyFill="1" applyBorder="1" applyAlignment="1">
      <alignment horizontal="center" vertical="center" wrapText="1"/>
    </xf>
    <xf numFmtId="0" fontId="0" fillId="0" borderId="1" xfId="0" applyBorder="1" applyAlignment="1">
      <alignment wrapText="1"/>
    </xf>
    <xf numFmtId="0" fontId="1" fillId="3" borderId="1" xfId="0" applyFont="1" applyFill="1" applyBorder="1" applyAlignment="1">
      <alignment horizontal="center" vertical="center" wrapText="1"/>
    </xf>
    <xf numFmtId="0" fontId="16" fillId="0" borderId="1" xfId="0" applyFont="1" applyBorder="1"/>
    <xf numFmtId="0" fontId="0" fillId="0" borderId="10" xfId="0" applyFont="1" applyBorder="1" applyAlignment="1">
      <alignment vertical="top" wrapText="1"/>
    </xf>
    <xf numFmtId="0" fontId="25" fillId="3" borderId="1" xfId="0" applyFont="1" applyFill="1" applyBorder="1" applyAlignment="1">
      <alignment vertical="center"/>
    </xf>
    <xf numFmtId="0" fontId="27" fillId="3" borderId="1" xfId="0" applyFont="1" applyFill="1" applyBorder="1" applyAlignment="1">
      <alignment vertical="center" wrapText="1"/>
    </xf>
    <xf numFmtId="0" fontId="26" fillId="3" borderId="1" xfId="0" applyFont="1" applyFill="1" applyBorder="1" applyAlignment="1">
      <alignment vertical="center" wrapText="1"/>
    </xf>
    <xf numFmtId="0" fontId="26" fillId="3" borderId="1" xfId="0" applyFont="1" applyFill="1" applyBorder="1" applyAlignment="1">
      <alignment wrapText="1"/>
    </xf>
    <xf numFmtId="0" fontId="28" fillId="3" borderId="1" xfId="0" applyFont="1" applyFill="1" applyBorder="1" applyAlignment="1">
      <alignment vertical="center" wrapText="1"/>
    </xf>
    <xf numFmtId="0" fontId="28" fillId="3" borderId="0" xfId="0" applyFont="1" applyFill="1" applyAlignment="1">
      <alignment horizontal="left" vertical="center" wrapText="1"/>
    </xf>
    <xf numFmtId="0" fontId="26" fillId="0" borderId="0" xfId="0" applyFont="1"/>
    <xf numFmtId="0" fontId="29" fillId="2" borderId="1" xfId="0" applyFont="1" applyFill="1" applyBorder="1" applyAlignment="1">
      <alignment vertical="center"/>
    </xf>
    <xf numFmtId="0" fontId="30" fillId="0" borderId="0" xfId="0" applyFont="1" applyAlignment="1">
      <alignment vertical="top" wrapText="1"/>
    </xf>
    <xf numFmtId="0" fontId="30" fillId="0" borderId="0" xfId="0" applyFont="1"/>
    <xf numFmtId="0" fontId="30" fillId="0" borderId="0" xfId="0" applyFont="1" applyAlignment="1">
      <alignment horizontal="center" vertical="top" wrapText="1"/>
    </xf>
    <xf numFmtId="0" fontId="30" fillId="0" borderId="0" xfId="0" applyFont="1" applyAlignment="1">
      <alignment horizontal="center" wrapText="1"/>
    </xf>
    <xf numFmtId="0" fontId="19" fillId="5" borderId="0" xfId="0" applyFont="1" applyFill="1" applyAlignment="1" applyProtection="1">
      <alignment horizontal="center" vertical="center" wrapText="1"/>
      <protection hidden="1"/>
    </xf>
    <xf numFmtId="0" fontId="5" fillId="0" borderId="0" xfId="119"/>
    <xf numFmtId="164" fontId="7" fillId="6" borderId="5" xfId="0" applyNumberFormat="1" applyFont="1" applyFill="1" applyBorder="1" applyAlignment="1">
      <alignment horizontal="center" vertical="center"/>
    </xf>
    <xf numFmtId="0" fontId="12" fillId="2" borderId="10" xfId="0" applyFont="1" applyFill="1" applyBorder="1" applyAlignment="1">
      <alignment horizontal="center" vertical="center"/>
    </xf>
    <xf numFmtId="0" fontId="18" fillId="2" borderId="0" xfId="0" applyFont="1" applyFill="1" applyBorder="1" applyAlignment="1">
      <alignment horizontal="center" wrapText="1"/>
    </xf>
  </cellXfs>
  <cellStyles count="12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142875</xdr:colOff>
          <xdr:row>3</xdr:row>
          <xdr:rowOff>0</xdr:rowOff>
        </xdr:from>
        <xdr:to>
          <xdr:col>0</xdr:col>
          <xdr:colOff>381000</xdr:colOff>
          <xdr:row>3</xdr:row>
          <xdr:rowOff>0</xdr:rowOff>
        </xdr:to>
        <xdr:sp macro="" textlink="">
          <xdr:nvSpPr>
            <xdr:cNvPr id="1059" name="Button 35" hidden="1">
              <a:extLst>
                <a:ext uri="{63B3BB69-23CF-44E3-9099-C40C66FF867C}">
                  <a14:compatExt spid="_x0000_s105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523875</xdr:colOff>
          <xdr:row>3</xdr:row>
          <xdr:rowOff>0</xdr:rowOff>
        </xdr:from>
        <xdr:to>
          <xdr:col>0</xdr:col>
          <xdr:colOff>762000</xdr:colOff>
          <xdr:row>3</xdr:row>
          <xdr:rowOff>0</xdr:rowOff>
        </xdr:to>
        <xdr:sp macro="" textlink="">
          <xdr:nvSpPr>
            <xdr:cNvPr id="1060" name="Button 36" descr="N" hidden="1">
              <a:extLst>
                <a:ext uri="{63B3BB69-23CF-44E3-9099-C40C66FF867C}">
                  <a14:compatExt spid="_x0000_s106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rPr>
                <a:t>N</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63500</xdr:rowOff>
    </xdr:from>
    <xdr:to>
      <xdr:col>0</xdr:col>
      <xdr:colOff>10756900</xdr:colOff>
      <xdr:row>16</xdr:row>
      <xdr:rowOff>88900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3500"/>
          <a:ext cx="10756900" cy="8077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469900</xdr:colOff>
      <xdr:row>2</xdr:row>
      <xdr:rowOff>25400</xdr:rowOff>
    </xdr:from>
    <xdr:to>
      <xdr:col>0</xdr:col>
      <xdr:colOff>8216900</xdr:colOff>
      <xdr:row>32</xdr:row>
      <xdr:rowOff>165100</xdr:rowOff>
    </xdr:to>
    <xdr:pic>
      <xdr:nvPicPr>
        <xdr:cNvPr id="2" name="Picture 1"/>
        <xdr:cNvPicPr>
          <a:picLocks noChangeAspect="1"/>
        </xdr:cNvPicPr>
      </xdr:nvPicPr>
      <xdr:blipFill>
        <a:blip xmlns:r="http://schemas.openxmlformats.org/officeDocument/2006/relationships" r:embed="rId1"/>
        <a:stretch>
          <a:fillRect/>
        </a:stretch>
      </xdr:blipFill>
      <xdr:spPr>
        <a:xfrm>
          <a:off x="469900" y="406400"/>
          <a:ext cx="7747000" cy="5854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10</xdr:col>
      <xdr:colOff>774700</xdr:colOff>
      <xdr:row>57</xdr:row>
      <xdr:rowOff>38100</xdr:rowOff>
    </xdr:to>
    <xdr:pic>
      <xdr:nvPicPr>
        <xdr:cNvPr id="2" name="Picture 1"/>
        <xdr:cNvPicPr>
          <a:picLocks noChangeAspect="1"/>
        </xdr:cNvPicPr>
      </xdr:nvPicPr>
      <xdr:blipFill>
        <a:blip xmlns:r="http://schemas.openxmlformats.org/officeDocument/2006/relationships" r:embed="rId1"/>
        <a:stretch>
          <a:fillRect/>
        </a:stretch>
      </xdr:blipFill>
      <xdr:spPr>
        <a:xfrm>
          <a:off x="3302000" y="952500"/>
          <a:ext cx="8204200" cy="9944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ouannCashill\Downloads\Cvent%20ROI%20Calculator%20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rocess Efficiencies"/>
      <sheetName val="Demand Management {Optional}"/>
      <sheetName val="Value Management {Optional}"/>
      <sheetName val="Cvent ROI Calculator Final.xlsm"/>
      <sheetName val="Cvent ROI Calculator Final"/>
    </sheetNames>
    <definedNames>
      <definedName name="Hide4thru8"/>
      <definedName name="Show4thru8"/>
    </defined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cvent.com/en/strategic-meetings-management/meeting-policy-template.shtml?cid=701o0000000dJzmAAE" TargetMode="External"/><Relationship Id="rId2" Type="http://schemas.openxmlformats.org/officeDocument/2006/relationships/hyperlink" Target="http://www.cvent.com/en/strategic-meetings-management/making-the-case-ebook.shtml?cid=701o0000000dJzlAAE" TargetMode="External"/><Relationship Id="rId1" Type="http://schemas.openxmlformats.org/officeDocument/2006/relationships/hyperlink" Target="http://www.cvent.com/en/strategic-meetings-management/building-business-case-thank-you.shtml?cid=701o0000000dJzvAAE" TargetMode="External"/><Relationship Id="rId6" Type="http://schemas.openxmlformats.org/officeDocument/2006/relationships/hyperlink" Target="http://www.cvent.com/en/strategic-meetings-management/Communication-Policy-Template.shtml?cid=701o0000000dJzqAAE" TargetMode="External"/><Relationship Id="rId5" Type="http://schemas.openxmlformats.org/officeDocument/2006/relationships/hyperlink" Target="http://www.cvent.com/en/strategic-meetings-management/Presentation-Template.shtml?cid=701o0000000dJzoAAE" TargetMode="External"/><Relationship Id="rId4" Type="http://schemas.openxmlformats.org/officeDocument/2006/relationships/hyperlink" Target="http://www.cvent.com/en/strategic-meetings-management/Business-Case-Template.shtml?cid=701o0000000dJzpAAE"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11"/>
  <sheetViews>
    <sheetView tabSelected="1" zoomScale="80" zoomScaleNormal="80" workbookViewId="0">
      <selection activeCell="G71" sqref="G71"/>
    </sheetView>
  </sheetViews>
  <sheetFormatPr defaultColWidth="11" defaultRowHeight="15.75" x14ac:dyDescent="0.25"/>
  <cols>
    <col min="1" max="1" width="10.5" customWidth="1"/>
    <col min="2" max="2" width="75.125" customWidth="1"/>
    <col min="3" max="3" width="14.875" customWidth="1"/>
    <col min="4" max="5" width="15.5" customWidth="1"/>
    <col min="6" max="6" width="9.375" hidden="1" customWidth="1"/>
    <col min="7" max="7" width="58.125" style="86" customWidth="1"/>
    <col min="8" max="8" width="44.75" customWidth="1"/>
  </cols>
  <sheetData>
    <row r="1" spans="1:8" ht="105" x14ac:dyDescent="0.35">
      <c r="B1" s="50" t="s">
        <v>0</v>
      </c>
      <c r="G1" s="106" t="s">
        <v>139</v>
      </c>
      <c r="H1" s="107"/>
    </row>
    <row r="2" spans="1:8" ht="21" customHeight="1" x14ac:dyDescent="0.5">
      <c r="B2" s="1"/>
      <c r="G2" s="106"/>
      <c r="H2" s="107"/>
    </row>
    <row r="3" spans="1:8" ht="273" x14ac:dyDescent="0.35">
      <c r="A3" s="110" t="s">
        <v>125</v>
      </c>
      <c r="B3" s="113" t="s">
        <v>71</v>
      </c>
      <c r="C3" s="113"/>
      <c r="D3" s="113"/>
      <c r="E3" s="113"/>
      <c r="G3" s="108" t="s">
        <v>130</v>
      </c>
      <c r="H3" s="109" t="s">
        <v>131</v>
      </c>
    </row>
    <row r="4" spans="1:8" ht="72" customHeight="1" x14ac:dyDescent="0.35">
      <c r="A4" s="84" t="s">
        <v>140</v>
      </c>
      <c r="B4" s="12" t="s">
        <v>51</v>
      </c>
      <c r="C4" s="5" t="s">
        <v>2</v>
      </c>
      <c r="D4" s="5" t="s">
        <v>3</v>
      </c>
      <c r="E4" s="5" t="s">
        <v>4</v>
      </c>
      <c r="G4" s="97"/>
    </row>
    <row r="5" spans="1:8" ht="38.1" customHeight="1" x14ac:dyDescent="0.25">
      <c r="A5" s="49"/>
      <c r="B5" s="41" t="s">
        <v>76</v>
      </c>
      <c r="C5" s="89"/>
      <c r="D5" s="89"/>
      <c r="E5" s="89"/>
    </row>
    <row r="6" spans="1:8" ht="24.95" customHeight="1" x14ac:dyDescent="0.25">
      <c r="A6" s="49"/>
      <c r="B6" s="91" t="s">
        <v>79</v>
      </c>
      <c r="C6" s="26">
        <f>VLOOKUP($B6,Industries!$A$1:$B$24,2,FALSE)*C5</f>
        <v>0</v>
      </c>
      <c r="D6" s="26">
        <f>VLOOKUP($B6,Industries!$A$1:$B$24,2,FALSE)*D5</f>
        <v>0</v>
      </c>
      <c r="E6" s="26">
        <f>VLOOKUP($B6,Industries!$A$1:$B$24,2,FALSE)*E5</f>
        <v>0</v>
      </c>
    </row>
    <row r="7" spans="1:8" ht="27.95" customHeight="1" x14ac:dyDescent="0.25">
      <c r="A7" s="49"/>
      <c r="B7" s="41" t="s">
        <v>77</v>
      </c>
      <c r="C7" s="89"/>
      <c r="D7" s="89"/>
      <c r="E7" s="89"/>
    </row>
    <row r="8" spans="1:8" ht="23.25" x14ac:dyDescent="0.35">
      <c r="B8" s="12" t="s">
        <v>1</v>
      </c>
      <c r="C8" s="59" t="s">
        <v>2</v>
      </c>
      <c r="D8" s="59" t="s">
        <v>3</v>
      </c>
      <c r="E8" s="59" t="s">
        <v>4</v>
      </c>
    </row>
    <row r="9" spans="1:8" ht="50.1" customHeight="1" x14ac:dyDescent="0.25">
      <c r="B9" s="41" t="s">
        <v>15</v>
      </c>
      <c r="C9" s="26">
        <f>IF($A4="Revenue",C5*VLOOKUP($B6,Industries!$A$1:$B$24,2,FALSE),C7*0.35)</f>
        <v>0</v>
      </c>
      <c r="D9" s="26">
        <f>IF($A4="Revenue",D5*VLOOKUP($B6,Industries!$A$1:$B$24,2,FALSE),D7*0.35)</f>
        <v>0</v>
      </c>
      <c r="E9" s="26">
        <f>IF($A4="Revenue",E5*VLOOKUP($B6,Industries!$A$1:$B$24,2,FALSE),E7*0.35)</f>
        <v>0</v>
      </c>
    </row>
    <row r="10" spans="1:8" ht="23.25" x14ac:dyDescent="0.35">
      <c r="B10" s="12" t="s">
        <v>5</v>
      </c>
      <c r="C10" s="5"/>
      <c r="D10" s="5"/>
      <c r="E10" s="5"/>
    </row>
    <row r="11" spans="1:8" ht="36" customHeight="1" x14ac:dyDescent="0.25">
      <c r="B11" s="98" t="s">
        <v>128</v>
      </c>
      <c r="C11" s="90"/>
      <c r="D11" s="90"/>
      <c r="E11" s="90"/>
    </row>
    <row r="12" spans="1:8" ht="29.1" customHeight="1" x14ac:dyDescent="0.25">
      <c r="B12" s="98" t="s">
        <v>129</v>
      </c>
      <c r="C12" s="28">
        <f>SUM(C11*50)</f>
        <v>0</v>
      </c>
      <c r="D12" s="28">
        <f>SUM(D11*50)</f>
        <v>0</v>
      </c>
      <c r="E12" s="28">
        <f>SUM(E11*50)</f>
        <v>0</v>
      </c>
    </row>
    <row r="13" spans="1:8" x14ac:dyDescent="0.25">
      <c r="B13" s="6"/>
      <c r="C13" s="7"/>
      <c r="D13" s="7"/>
      <c r="E13" s="7"/>
    </row>
    <row r="14" spans="1:8" ht="33" customHeight="1" x14ac:dyDescent="0.25">
      <c r="B14" s="12" t="s">
        <v>21</v>
      </c>
      <c r="C14" s="54">
        <v>0.25</v>
      </c>
      <c r="D14" s="54">
        <v>0.5</v>
      </c>
      <c r="E14" s="54">
        <v>0.75</v>
      </c>
    </row>
    <row r="15" spans="1:8" ht="23.25" x14ac:dyDescent="0.25">
      <c r="B15" s="61" t="s">
        <v>75</v>
      </c>
      <c r="C15" s="20">
        <f>SUM(C9*C14)</f>
        <v>0</v>
      </c>
      <c r="D15" s="20">
        <f>SUM(D9*D14)</f>
        <v>0</v>
      </c>
      <c r="E15" s="20">
        <f>SUM(E9*E14)</f>
        <v>0</v>
      </c>
      <c r="F15" s="63"/>
      <c r="G15" s="85"/>
    </row>
    <row r="16" spans="1:8" x14ac:dyDescent="0.25">
      <c r="B16" s="6"/>
      <c r="C16" s="7"/>
      <c r="D16" s="7"/>
      <c r="E16" s="7"/>
    </row>
    <row r="17" spans="2:7" x14ac:dyDescent="0.25">
      <c r="B17" s="6"/>
      <c r="C17" s="7"/>
      <c r="D17" s="7"/>
      <c r="E17" s="7"/>
    </row>
    <row r="18" spans="2:7" ht="26.25" x14ac:dyDescent="0.4">
      <c r="B18" s="114" t="s">
        <v>53</v>
      </c>
      <c r="C18" s="114"/>
      <c r="D18" s="114"/>
      <c r="E18" s="114"/>
    </row>
    <row r="19" spans="2:7" ht="21.95" customHeight="1" x14ac:dyDescent="0.25">
      <c r="B19" s="6"/>
      <c r="C19" s="7"/>
      <c r="D19" s="7"/>
      <c r="E19" s="7"/>
    </row>
    <row r="20" spans="2:7" ht="23.25" x14ac:dyDescent="0.35">
      <c r="B20" s="13" t="s">
        <v>6</v>
      </c>
      <c r="C20" s="24"/>
      <c r="D20" s="23"/>
      <c r="E20" s="25"/>
    </row>
    <row r="21" spans="2:7" ht="15" customHeight="1" x14ac:dyDescent="0.25">
      <c r="B21" s="21"/>
      <c r="C21" s="7"/>
      <c r="D21" s="7"/>
      <c r="E21" s="7"/>
    </row>
    <row r="22" spans="2:7" ht="39.950000000000003" customHeight="1" x14ac:dyDescent="0.25">
      <c r="B22" s="12" t="s">
        <v>7</v>
      </c>
      <c r="C22" s="55"/>
      <c r="D22" s="22" t="s">
        <v>20</v>
      </c>
      <c r="E22" s="55"/>
      <c r="F22" s="67" t="s">
        <v>32</v>
      </c>
      <c r="G22"/>
    </row>
    <row r="23" spans="2:7" ht="12.95" customHeight="1" x14ac:dyDescent="0.25">
      <c r="B23" s="14"/>
      <c r="C23" s="43" t="s">
        <v>2</v>
      </c>
      <c r="D23" s="43" t="s">
        <v>3</v>
      </c>
      <c r="E23" s="43" t="s">
        <v>4</v>
      </c>
      <c r="F23" s="68"/>
      <c r="G23"/>
    </row>
    <row r="24" spans="2:7" s="44" customFormat="1" ht="66" hidden="1" customHeight="1" x14ac:dyDescent="0.25">
      <c r="B24" s="45" t="s">
        <v>54</v>
      </c>
      <c r="C24" s="43"/>
      <c r="D24" s="43"/>
      <c r="E24" s="43"/>
      <c r="F24" s="69"/>
    </row>
    <row r="25" spans="2:7" ht="42.95" hidden="1" customHeight="1" x14ac:dyDescent="0.25">
      <c r="B25" s="10" t="s">
        <v>69</v>
      </c>
      <c r="C25" s="38"/>
      <c r="D25" s="38"/>
      <c r="E25" s="38"/>
      <c r="F25" s="70"/>
      <c r="G25"/>
    </row>
    <row r="26" spans="2:7" ht="51" hidden="1" customHeight="1" x14ac:dyDescent="0.25">
      <c r="B26" s="10" t="s">
        <v>65</v>
      </c>
      <c r="C26" s="17"/>
      <c r="D26" s="17"/>
      <c r="E26" s="17"/>
      <c r="F26" s="71"/>
      <c r="G26"/>
    </row>
    <row r="27" spans="2:7" ht="38.1" hidden="1" customHeight="1" x14ac:dyDescent="0.25">
      <c r="B27" s="60" t="s">
        <v>57</v>
      </c>
      <c r="C27" s="17"/>
      <c r="D27" s="17"/>
      <c r="E27" s="17"/>
      <c r="F27" s="71"/>
      <c r="G27"/>
    </row>
    <row r="28" spans="2:7" ht="44.1" hidden="1" customHeight="1" x14ac:dyDescent="0.25">
      <c r="B28" s="34" t="s">
        <v>9</v>
      </c>
      <c r="C28" s="17"/>
      <c r="D28" s="17"/>
      <c r="E28" s="17"/>
      <c r="F28" s="72"/>
      <c r="G28"/>
    </row>
    <row r="29" spans="2:7" ht="44.1" hidden="1" customHeight="1" x14ac:dyDescent="0.25">
      <c r="B29" s="88" t="s">
        <v>123</v>
      </c>
      <c r="C29" s="17"/>
      <c r="D29" s="17"/>
      <c r="E29" s="17"/>
      <c r="F29" s="72"/>
      <c r="G29"/>
    </row>
    <row r="30" spans="2:7" ht="54.95" hidden="1" customHeight="1" x14ac:dyDescent="0.25">
      <c r="B30" s="34" t="s">
        <v>62</v>
      </c>
      <c r="C30" s="17"/>
      <c r="D30" s="17"/>
      <c r="E30" s="17"/>
      <c r="F30" s="71"/>
      <c r="G30"/>
    </row>
    <row r="31" spans="2:7" ht="32.1" customHeight="1" x14ac:dyDescent="0.25">
      <c r="B31" s="12" t="s">
        <v>8</v>
      </c>
      <c r="C31" s="29">
        <f>SUM(C9*C14*0.0245+C29)</f>
        <v>0</v>
      </c>
      <c r="D31" s="29">
        <f t="shared" ref="D31:E31" si="0">SUM(D9*D14*0.0245+D29)</f>
        <v>0</v>
      </c>
      <c r="E31" s="29">
        <f t="shared" si="0"/>
        <v>0</v>
      </c>
      <c r="F31" s="73">
        <v>2.4500000000000001E-2</v>
      </c>
      <c r="G31"/>
    </row>
    <row r="32" spans="2:7" ht="29.1" customHeight="1" x14ac:dyDescent="0.25">
      <c r="B32" s="11"/>
      <c r="C32" s="9"/>
      <c r="D32" s="9"/>
      <c r="E32" s="9"/>
      <c r="G32"/>
    </row>
    <row r="33" spans="2:7" ht="31.5" x14ac:dyDescent="0.35">
      <c r="B33" s="12" t="s">
        <v>10</v>
      </c>
      <c r="C33" s="8"/>
      <c r="D33" s="5" t="s">
        <v>20</v>
      </c>
      <c r="E33" s="8"/>
      <c r="F33" s="67" t="s">
        <v>32</v>
      </c>
      <c r="G33"/>
    </row>
    <row r="34" spans="2:7" s="15" customFormat="1" ht="21.95" customHeight="1" x14ac:dyDescent="0.25">
      <c r="B34" s="14"/>
      <c r="C34" s="43" t="s">
        <v>2</v>
      </c>
      <c r="D34" s="43" t="s">
        <v>3</v>
      </c>
      <c r="E34" s="43" t="s">
        <v>4</v>
      </c>
      <c r="F34" s="68"/>
    </row>
    <row r="35" spans="2:7" ht="38.1" hidden="1" customHeight="1" x14ac:dyDescent="0.25">
      <c r="B35" s="10" t="s">
        <v>13</v>
      </c>
      <c r="C35" s="20"/>
      <c r="D35" s="20"/>
      <c r="E35" s="20"/>
      <c r="F35" s="71"/>
      <c r="G35"/>
    </row>
    <row r="36" spans="2:7" ht="63" hidden="1" customHeight="1" x14ac:dyDescent="0.25">
      <c r="B36" s="10" t="s">
        <v>70</v>
      </c>
      <c r="C36" s="42">
        <f>SUM(C9*C14*0.15)</f>
        <v>0</v>
      </c>
      <c r="D36" s="42">
        <f>SUM(D9*D14*0.15)</f>
        <v>0</v>
      </c>
      <c r="E36" s="20">
        <f>SUM(E9*E14*0.15)</f>
        <v>0</v>
      </c>
      <c r="G36"/>
    </row>
    <row r="37" spans="2:7" ht="36" hidden="1" customHeight="1" x14ac:dyDescent="0.25">
      <c r="B37" s="10" t="s">
        <v>55</v>
      </c>
      <c r="C37" s="20"/>
      <c r="D37" s="20"/>
      <c r="E37" s="20"/>
      <c r="F37" s="71"/>
      <c r="G37"/>
    </row>
    <row r="38" spans="2:7" ht="32.1" hidden="1" customHeight="1" x14ac:dyDescent="0.25">
      <c r="B38" s="10" t="s">
        <v>17</v>
      </c>
      <c r="C38" s="20"/>
      <c r="D38" s="20"/>
      <c r="E38" s="20"/>
      <c r="F38" s="75"/>
      <c r="G38"/>
    </row>
    <row r="39" spans="2:7" ht="32.1" hidden="1" customHeight="1" x14ac:dyDescent="0.25">
      <c r="B39" s="10" t="s">
        <v>58</v>
      </c>
      <c r="C39" s="20"/>
      <c r="D39" s="20"/>
      <c r="E39" s="20"/>
      <c r="F39" s="75"/>
      <c r="G39"/>
    </row>
    <row r="40" spans="2:7" ht="35.1" hidden="1" customHeight="1" x14ac:dyDescent="0.25">
      <c r="B40" s="34" t="s">
        <v>124</v>
      </c>
      <c r="C40" s="20"/>
      <c r="D40" s="20"/>
      <c r="E40" s="20"/>
      <c r="F40" s="74"/>
      <c r="G40"/>
    </row>
    <row r="41" spans="2:7" ht="23.25" x14ac:dyDescent="0.25">
      <c r="B41" s="12" t="s">
        <v>8</v>
      </c>
      <c r="C41" s="29">
        <f>SUM(C35:C40)</f>
        <v>0</v>
      </c>
      <c r="D41" s="62">
        <f>SUM(D35:D40)</f>
        <v>0</v>
      </c>
      <c r="E41" s="29">
        <f>SUM(E35:E40)</f>
        <v>0</v>
      </c>
      <c r="F41" s="76"/>
      <c r="G41"/>
    </row>
    <row r="42" spans="2:7" ht="27" customHeight="1" x14ac:dyDescent="0.25">
      <c r="B42" s="3"/>
      <c r="C42" s="3"/>
      <c r="D42" s="3"/>
      <c r="E42" s="3"/>
      <c r="F42" s="64"/>
      <c r="G42"/>
    </row>
    <row r="43" spans="2:7" ht="23.25" x14ac:dyDescent="0.35">
      <c r="B43" s="4" t="s">
        <v>11</v>
      </c>
      <c r="C43" s="8"/>
      <c r="D43" s="56" t="s">
        <v>68</v>
      </c>
      <c r="E43" s="8"/>
      <c r="G43"/>
    </row>
    <row r="44" spans="2:7" s="15" customFormat="1" ht="23.1" customHeight="1" x14ac:dyDescent="0.25">
      <c r="B44" s="16"/>
      <c r="C44" s="51" t="s">
        <v>2</v>
      </c>
      <c r="D44" s="51" t="s">
        <v>3</v>
      </c>
      <c r="E44" s="52" t="s">
        <v>4</v>
      </c>
      <c r="F44" s="77" t="s">
        <v>32</v>
      </c>
    </row>
    <row r="45" spans="2:7" ht="51" hidden="1" customHeight="1" x14ac:dyDescent="0.25">
      <c r="B45" s="10" t="s">
        <v>67</v>
      </c>
      <c r="C45" s="20"/>
      <c r="D45" s="20"/>
      <c r="E45" s="20"/>
      <c r="F45" s="78"/>
      <c r="G45"/>
    </row>
    <row r="46" spans="2:7" ht="48.95" hidden="1" customHeight="1" x14ac:dyDescent="0.25">
      <c r="B46" s="10" t="s">
        <v>38</v>
      </c>
      <c r="C46" s="20"/>
      <c r="D46" s="20"/>
      <c r="E46" s="20"/>
      <c r="F46" s="78"/>
      <c r="G46"/>
    </row>
    <row r="47" spans="2:7" ht="30.95" hidden="1" customHeight="1" x14ac:dyDescent="0.25">
      <c r="B47" s="10" t="s">
        <v>64</v>
      </c>
      <c r="C47" s="20"/>
      <c r="D47" s="20"/>
      <c r="E47" s="20"/>
      <c r="F47" s="78"/>
      <c r="G47"/>
    </row>
    <row r="48" spans="2:7" ht="30.95" hidden="1" customHeight="1" x14ac:dyDescent="0.25">
      <c r="B48" s="10" t="s">
        <v>29</v>
      </c>
      <c r="C48" s="20"/>
      <c r="D48" s="20"/>
      <c r="E48" s="35"/>
      <c r="F48" s="78"/>
      <c r="G48"/>
    </row>
    <row r="49" spans="2:7" ht="36" hidden="1" customHeight="1" x14ac:dyDescent="0.25">
      <c r="B49" s="46" t="s">
        <v>59</v>
      </c>
      <c r="C49" s="48"/>
      <c r="D49" s="48"/>
      <c r="E49" s="48"/>
      <c r="F49" s="78"/>
      <c r="G49"/>
    </row>
    <row r="50" spans="2:7" ht="23.25" x14ac:dyDescent="0.25">
      <c r="B50" s="12" t="s">
        <v>8</v>
      </c>
      <c r="C50" s="47">
        <f>SUM(C45:C48)</f>
        <v>0</v>
      </c>
      <c r="D50" s="47">
        <f>SUM(D45:D48)</f>
        <v>0</v>
      </c>
      <c r="E50" s="47">
        <f>SUM(E45:E48)</f>
        <v>0</v>
      </c>
      <c r="F50" s="79"/>
      <c r="G50"/>
    </row>
    <row r="51" spans="2:7" ht="32.1" customHeight="1" x14ac:dyDescent="0.25">
      <c r="G51"/>
    </row>
    <row r="52" spans="2:7" ht="31.5" x14ac:dyDescent="0.35">
      <c r="B52" s="4" t="s">
        <v>12</v>
      </c>
      <c r="C52" s="8"/>
      <c r="D52" s="5" t="s">
        <v>20</v>
      </c>
      <c r="E52" s="8"/>
      <c r="F52" s="77" t="s">
        <v>32</v>
      </c>
      <c r="G52"/>
    </row>
    <row r="53" spans="2:7" s="15" customFormat="1" ht="24" customHeight="1" x14ac:dyDescent="0.25">
      <c r="B53" s="16"/>
      <c r="C53" s="51" t="s">
        <v>2</v>
      </c>
      <c r="D53" s="51" t="s">
        <v>3</v>
      </c>
      <c r="E53" s="51" t="s">
        <v>4</v>
      </c>
      <c r="F53" s="80"/>
    </row>
    <row r="54" spans="2:7" ht="38.1" hidden="1" customHeight="1" x14ac:dyDescent="0.25">
      <c r="B54" s="10" t="s">
        <v>31</v>
      </c>
      <c r="C54" s="18"/>
      <c r="D54" s="18"/>
      <c r="E54" s="18"/>
      <c r="F54" s="81"/>
      <c r="G54"/>
    </row>
    <row r="55" spans="2:7" ht="38.1" hidden="1" customHeight="1" x14ac:dyDescent="0.25">
      <c r="B55" s="10" t="s">
        <v>63</v>
      </c>
      <c r="C55" s="18"/>
      <c r="D55" s="18"/>
      <c r="E55" s="18"/>
      <c r="F55" s="82"/>
      <c r="G55"/>
    </row>
    <row r="56" spans="2:7" ht="27.95" hidden="1" customHeight="1" x14ac:dyDescent="0.25">
      <c r="B56" s="10" t="s">
        <v>60</v>
      </c>
      <c r="C56" s="18"/>
      <c r="D56" s="18"/>
      <c r="E56" s="18"/>
      <c r="F56" s="82"/>
      <c r="G56"/>
    </row>
    <row r="57" spans="2:7" ht="33.950000000000003" hidden="1" customHeight="1" x14ac:dyDescent="0.25">
      <c r="B57" s="10" t="s">
        <v>61</v>
      </c>
      <c r="C57" s="18"/>
      <c r="D57" s="18"/>
      <c r="E57" s="18"/>
      <c r="F57" s="82"/>
      <c r="G57"/>
    </row>
    <row r="58" spans="2:7" ht="32.1" hidden="1" customHeight="1" x14ac:dyDescent="0.25">
      <c r="B58" s="10" t="s">
        <v>16</v>
      </c>
      <c r="C58" s="18"/>
      <c r="D58" s="18"/>
      <c r="E58" s="18"/>
      <c r="F58" s="82"/>
      <c r="G58"/>
    </row>
    <row r="59" spans="2:7" ht="32.1" hidden="1" customHeight="1" x14ac:dyDescent="0.25">
      <c r="B59" s="10" t="s">
        <v>56</v>
      </c>
      <c r="C59" s="18"/>
      <c r="D59" s="18"/>
      <c r="E59" s="18"/>
      <c r="F59" s="82"/>
      <c r="G59"/>
    </row>
    <row r="60" spans="2:7" ht="32.1" hidden="1" customHeight="1" x14ac:dyDescent="0.25">
      <c r="B60" s="10" t="s">
        <v>24</v>
      </c>
      <c r="C60" s="18"/>
      <c r="D60" s="18"/>
      <c r="E60" s="18"/>
      <c r="F60" s="82"/>
      <c r="G60"/>
    </row>
    <row r="61" spans="2:7" ht="26.1" hidden="1" customHeight="1" x14ac:dyDescent="0.25">
      <c r="B61" s="10" t="s">
        <v>22</v>
      </c>
      <c r="C61" s="19"/>
      <c r="D61" s="19"/>
      <c r="E61" s="19"/>
      <c r="F61" s="82"/>
      <c r="G61"/>
    </row>
    <row r="62" spans="2:7" ht="23.25" x14ac:dyDescent="0.25">
      <c r="B62" s="12" t="s">
        <v>8</v>
      </c>
      <c r="C62" s="29">
        <f>SUM(C9*C14*0.02)</f>
        <v>0</v>
      </c>
      <c r="D62" s="29">
        <f>SUM(D9*D14*0.02)</f>
        <v>0</v>
      </c>
      <c r="E62" s="29">
        <f>SUM(E9*E14*0.02)</f>
        <v>0</v>
      </c>
      <c r="F62" s="83">
        <v>0.02</v>
      </c>
      <c r="G62"/>
    </row>
    <row r="63" spans="2:7" x14ac:dyDescent="0.25">
      <c r="G63"/>
    </row>
    <row r="64" spans="2:7" x14ac:dyDescent="0.25">
      <c r="G64"/>
    </row>
    <row r="65" spans="2:7" ht="23.25" x14ac:dyDescent="0.25">
      <c r="B65" s="12" t="s">
        <v>14</v>
      </c>
      <c r="C65" s="32">
        <f>SUM(C31,C41,C50,C62)</f>
        <v>0</v>
      </c>
      <c r="D65" s="32">
        <f>SUM(D31,D41,D50,D62)</f>
        <v>0</v>
      </c>
      <c r="E65" s="32">
        <f>SUM(E31,E41,E50,E62)</f>
        <v>0</v>
      </c>
      <c r="G65"/>
    </row>
    <row r="66" spans="2:7" x14ac:dyDescent="0.25">
      <c r="G66"/>
    </row>
    <row r="67" spans="2:7" x14ac:dyDescent="0.25">
      <c r="G67"/>
    </row>
    <row r="68" spans="2:7" ht="28.5" x14ac:dyDescent="0.35">
      <c r="B68" s="53" t="s">
        <v>23</v>
      </c>
      <c r="C68" s="2"/>
      <c r="D68" s="2"/>
      <c r="E68" s="2"/>
      <c r="G68"/>
    </row>
    <row r="69" spans="2:7" s="15" customFormat="1" ht="23.25" x14ac:dyDescent="0.35">
      <c r="B69" s="27"/>
      <c r="C69" s="27"/>
      <c r="D69" s="27"/>
      <c r="E69" s="27"/>
    </row>
    <row r="70" spans="2:7" ht="23.25" x14ac:dyDescent="0.35">
      <c r="B70" s="57" t="s">
        <v>19</v>
      </c>
      <c r="C70" s="58"/>
      <c r="D70" s="58"/>
      <c r="E70" s="58"/>
      <c r="G70"/>
    </row>
    <row r="71" spans="2:7" ht="18.95" customHeight="1" x14ac:dyDescent="0.25">
      <c r="B71" s="16"/>
      <c r="C71" s="51" t="s">
        <v>2</v>
      </c>
      <c r="D71" s="51" t="s">
        <v>3</v>
      </c>
      <c r="E71" s="51" t="s">
        <v>4</v>
      </c>
      <c r="G71"/>
    </row>
    <row r="72" spans="2:7" ht="23.1" hidden="1" customHeight="1" x14ac:dyDescent="0.25">
      <c r="B72" s="10" t="s">
        <v>78</v>
      </c>
      <c r="C72" s="20">
        <v>100000</v>
      </c>
      <c r="D72" s="20">
        <v>50000</v>
      </c>
      <c r="E72" s="20">
        <v>50000</v>
      </c>
      <c r="G72"/>
    </row>
    <row r="73" spans="2:7" ht="26.1" hidden="1" customHeight="1" x14ac:dyDescent="0.25">
      <c r="B73" s="10" t="s">
        <v>78</v>
      </c>
      <c r="C73" s="20"/>
      <c r="D73" s="20"/>
      <c r="E73" s="20"/>
      <c r="G73"/>
    </row>
    <row r="74" spans="2:7" ht="27.95" hidden="1" customHeight="1" x14ac:dyDescent="0.25">
      <c r="B74" s="10" t="s">
        <v>78</v>
      </c>
      <c r="C74" s="20"/>
      <c r="D74" s="20"/>
      <c r="E74" s="20"/>
      <c r="G74"/>
    </row>
    <row r="75" spans="2:7" ht="27" hidden="1" customHeight="1" x14ac:dyDescent="0.25">
      <c r="B75" s="10" t="s">
        <v>78</v>
      </c>
      <c r="C75" s="33"/>
      <c r="D75" s="33"/>
      <c r="E75" s="33"/>
      <c r="G75"/>
    </row>
    <row r="76" spans="2:7" ht="27" hidden="1" customHeight="1" x14ac:dyDescent="0.25">
      <c r="B76" s="10" t="s">
        <v>78</v>
      </c>
      <c r="C76" s="33"/>
      <c r="D76" s="33"/>
      <c r="E76" s="33"/>
      <c r="G76"/>
    </row>
    <row r="77" spans="2:7" ht="47.1" customHeight="1" x14ac:dyDescent="0.25">
      <c r="B77" s="65" t="s">
        <v>30</v>
      </c>
      <c r="C77" s="92"/>
      <c r="D77" s="112"/>
      <c r="E77" s="112"/>
      <c r="G77"/>
    </row>
    <row r="78" spans="2:7" ht="18" customHeight="1" x14ac:dyDescent="0.25">
      <c r="B78" s="31"/>
      <c r="C78" s="30"/>
      <c r="D78" s="30"/>
      <c r="E78" s="30"/>
      <c r="G78"/>
    </row>
    <row r="79" spans="2:7" ht="18.95" customHeight="1" x14ac:dyDescent="0.25">
      <c r="B79" s="16"/>
      <c r="C79" s="51" t="s">
        <v>2</v>
      </c>
      <c r="D79" s="51" t="s">
        <v>3</v>
      </c>
      <c r="E79" s="51" t="s">
        <v>4</v>
      </c>
      <c r="G79"/>
    </row>
    <row r="80" spans="2:7" ht="30" customHeight="1" x14ac:dyDescent="0.25">
      <c r="B80" s="65" t="s">
        <v>18</v>
      </c>
      <c r="C80" s="36">
        <f>SUM(C65-C77)</f>
        <v>0</v>
      </c>
      <c r="D80" s="36">
        <f>SUM(D65-D77)</f>
        <v>0</v>
      </c>
      <c r="E80" s="36">
        <f>SUM(E65-E77)</f>
        <v>0</v>
      </c>
      <c r="G80"/>
    </row>
    <row r="81" spans="2:7" ht="29.1" customHeight="1" x14ac:dyDescent="0.25">
      <c r="B81" s="65" t="s">
        <v>37</v>
      </c>
      <c r="C81" s="37" t="e">
        <f>SUM(C80/C77)</f>
        <v>#DIV/0!</v>
      </c>
      <c r="D81" s="37" t="e">
        <f>SUM(D80/D77)</f>
        <v>#DIV/0!</v>
      </c>
      <c r="E81" s="37" t="e">
        <f>SUM(E80/E77)</f>
        <v>#DIV/0!</v>
      </c>
      <c r="G81"/>
    </row>
    <row r="84" spans="2:7" ht="18.75" x14ac:dyDescent="0.3">
      <c r="B84" s="40"/>
    </row>
    <row r="85" spans="2:7" ht="18.75" x14ac:dyDescent="0.25">
      <c r="B85" s="39"/>
    </row>
    <row r="86" spans="2:7" ht="18.75" x14ac:dyDescent="0.3">
      <c r="B86" s="40"/>
    </row>
    <row r="110" ht="22.5" customHeight="1" x14ac:dyDescent="0.25"/>
    <row r="111" ht="20.100000000000001" customHeight="1" x14ac:dyDescent="0.25"/>
  </sheetData>
  <mergeCells count="2">
    <mergeCell ref="B3:E3"/>
    <mergeCell ref="B18:E18"/>
  </mergeCells>
  <phoneticPr fontId="10" type="noConversion"/>
  <dataValidations count="1">
    <dataValidation type="list" allowBlank="1" showInputMessage="1" showErrorMessage="1" sqref="B6">
      <formula1>Industry</formula1>
    </dataValidation>
  </dataValidations>
  <pageMargins left="0.5" right="0.5" top="1" bottom="1" header="0.5" footer="0.5"/>
  <pageSetup pageOrder="overThenDown" orientation="landscape" horizontalDpi="4294967292" verticalDpi="4294967292" r:id="rId1"/>
  <rowBreaks count="5" manualBreakCount="5">
    <brk id="17" max="16383" man="1"/>
    <brk id="32" max="16383" man="1"/>
    <brk id="50" max="16383" man="1"/>
    <brk id="52" max="16383" man="1"/>
    <brk id="67" max="16383" man="1"/>
  </rowBreaks>
  <ignoredErrors>
    <ignoredError sqref="D41:E41 C41 C50:E50" emptyCellReference="1"/>
  </ignoredErrors>
  <drawing r:id="rId2"/>
  <legacyDrawing r:id="rId3"/>
  <mc:AlternateContent xmlns:mc="http://schemas.openxmlformats.org/markup-compatibility/2006">
    <mc:Choice Requires="x14">
      <controls>
        <mc:AlternateContent xmlns:mc="http://schemas.openxmlformats.org/markup-compatibility/2006">
          <mc:Choice Requires="x14">
            <control shapeId="1059" r:id="rId4" name="Button 35">
              <controlPr defaultSize="0" print="0" autoFill="0" autoPict="0" macro="[1]!Show4thru8">
                <anchor moveWithCells="1" sizeWithCells="1">
                  <from>
                    <xdr:col>0</xdr:col>
                    <xdr:colOff>142875</xdr:colOff>
                    <xdr:row>3</xdr:row>
                    <xdr:rowOff>0</xdr:rowOff>
                  </from>
                  <to>
                    <xdr:col>0</xdr:col>
                    <xdr:colOff>381000</xdr:colOff>
                    <xdr:row>3</xdr:row>
                    <xdr:rowOff>0</xdr:rowOff>
                  </to>
                </anchor>
              </controlPr>
            </control>
          </mc:Choice>
        </mc:AlternateContent>
        <mc:AlternateContent xmlns:mc="http://schemas.openxmlformats.org/markup-compatibility/2006">
          <mc:Choice Requires="x14">
            <control shapeId="1060" r:id="rId5" name="Button 36">
              <controlPr defaultSize="0" print="0" autoFill="0" autoPict="0" macro="[1]!Hide4thru8" altText="N">
                <anchor moveWithCells="1" sizeWithCells="1">
                  <from>
                    <xdr:col>0</xdr:col>
                    <xdr:colOff>523875</xdr:colOff>
                    <xdr:row>3</xdr:row>
                    <xdr:rowOff>0</xdr:rowOff>
                  </from>
                  <to>
                    <xdr:col>0</xdr:col>
                    <xdr:colOff>762000</xdr:colOff>
                    <xdr:row>3</xdr:row>
                    <xdr:rowOff>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D10" sqref="D10"/>
    </sheetView>
  </sheetViews>
  <sheetFormatPr defaultRowHeight="15.75" x14ac:dyDescent="0.25"/>
  <cols>
    <col min="1" max="1" width="43.125" bestFit="1" customWidth="1"/>
  </cols>
  <sheetData>
    <row r="1" spans="1:1" x14ac:dyDescent="0.25">
      <c r="A1" t="s">
        <v>138</v>
      </c>
    </row>
    <row r="2" spans="1:1" x14ac:dyDescent="0.25">
      <c r="A2" s="111" t="s">
        <v>137</v>
      </c>
    </row>
    <row r="3" spans="1:1" x14ac:dyDescent="0.25">
      <c r="A3" s="111" t="s">
        <v>132</v>
      </c>
    </row>
    <row r="4" spans="1:1" x14ac:dyDescent="0.25">
      <c r="A4" s="111" t="s">
        <v>133</v>
      </c>
    </row>
    <row r="5" spans="1:1" x14ac:dyDescent="0.25">
      <c r="A5" s="111" t="s">
        <v>134</v>
      </c>
    </row>
    <row r="6" spans="1:1" x14ac:dyDescent="0.25">
      <c r="A6" s="111" t="s">
        <v>135</v>
      </c>
    </row>
    <row r="7" spans="1:1" x14ac:dyDescent="0.25">
      <c r="A7" s="111" t="s">
        <v>136</v>
      </c>
    </row>
  </sheetData>
  <hyperlinks>
    <hyperlink ref="A2" r:id="rId1"/>
    <hyperlink ref="A3" r:id="rId2"/>
    <hyperlink ref="A4" r:id="rId3"/>
    <hyperlink ref="A5" r:id="rId4"/>
    <hyperlink ref="A6" r:id="rId5"/>
    <hyperlink ref="A7" r:id="rId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4"/>
  <sheetViews>
    <sheetView workbookViewId="0">
      <selection activeCell="A32" sqref="A32"/>
    </sheetView>
  </sheetViews>
  <sheetFormatPr defaultRowHeight="15.75" x14ac:dyDescent="0.25"/>
  <cols>
    <col min="1" max="1" width="52.875" style="104" customWidth="1"/>
  </cols>
  <sheetData>
    <row r="1" spans="1:1" x14ac:dyDescent="0.25">
      <c r="A1" s="105" t="s">
        <v>7</v>
      </c>
    </row>
    <row r="2" spans="1:1" ht="51" x14ac:dyDescent="0.25">
      <c r="A2" s="99" t="s">
        <v>54</v>
      </c>
    </row>
    <row r="3" spans="1:1" ht="25.5" x14ac:dyDescent="0.25">
      <c r="A3" s="100" t="s">
        <v>69</v>
      </c>
    </row>
    <row r="4" spans="1:1" ht="38.25" x14ac:dyDescent="0.25">
      <c r="A4" s="100" t="s">
        <v>65</v>
      </c>
    </row>
    <row r="5" spans="1:1" ht="26.25" x14ac:dyDescent="0.25">
      <c r="A5" s="101" t="s">
        <v>57</v>
      </c>
    </row>
    <row r="6" spans="1:1" ht="25.5" x14ac:dyDescent="0.25">
      <c r="A6" s="102" t="s">
        <v>9</v>
      </c>
    </row>
    <row r="7" spans="1:1" x14ac:dyDescent="0.25">
      <c r="A7" s="103" t="s">
        <v>123</v>
      </c>
    </row>
    <row r="8" spans="1:1" ht="51" x14ac:dyDescent="0.25">
      <c r="A8" s="102" t="s">
        <v>62</v>
      </c>
    </row>
    <row r="10" spans="1:1" x14ac:dyDescent="0.25">
      <c r="A10" s="105" t="s">
        <v>10</v>
      </c>
    </row>
    <row r="11" spans="1:1" ht="25.5" x14ac:dyDescent="0.25">
      <c r="A11" s="102" t="s">
        <v>13</v>
      </c>
    </row>
    <row r="12" spans="1:1" x14ac:dyDescent="0.25">
      <c r="A12" s="102" t="s">
        <v>70</v>
      </c>
    </row>
    <row r="13" spans="1:1" ht="25.5" x14ac:dyDescent="0.25">
      <c r="A13" s="102" t="s">
        <v>55</v>
      </c>
    </row>
    <row r="14" spans="1:1" x14ac:dyDescent="0.25">
      <c r="A14" s="102" t="s">
        <v>17</v>
      </c>
    </row>
    <row r="15" spans="1:1" x14ac:dyDescent="0.25">
      <c r="A15" s="102" t="s">
        <v>58</v>
      </c>
    </row>
    <row r="16" spans="1:1" x14ac:dyDescent="0.25">
      <c r="A16" s="102" t="s">
        <v>124</v>
      </c>
    </row>
    <row r="17" spans="1:1" x14ac:dyDescent="0.25">
      <c r="A17"/>
    </row>
    <row r="18" spans="1:1" x14ac:dyDescent="0.25">
      <c r="A18" s="105" t="s">
        <v>11</v>
      </c>
    </row>
    <row r="20" spans="1:1" ht="25.5" x14ac:dyDescent="0.25">
      <c r="A20" s="102" t="s">
        <v>67</v>
      </c>
    </row>
    <row r="21" spans="1:1" ht="38.25" x14ac:dyDescent="0.25">
      <c r="A21" s="102" t="s">
        <v>38</v>
      </c>
    </row>
    <row r="22" spans="1:1" x14ac:dyDescent="0.25">
      <c r="A22" s="102" t="s">
        <v>64</v>
      </c>
    </row>
    <row r="23" spans="1:1" x14ac:dyDescent="0.25">
      <c r="A23" s="102" t="s">
        <v>29</v>
      </c>
    </row>
    <row r="24" spans="1:1" ht="25.5" x14ac:dyDescent="0.25">
      <c r="A24" s="102" t="s">
        <v>59</v>
      </c>
    </row>
    <row r="26" spans="1:1" x14ac:dyDescent="0.25">
      <c r="A26" s="105" t="s">
        <v>12</v>
      </c>
    </row>
    <row r="27" spans="1:1" ht="25.5" x14ac:dyDescent="0.25">
      <c r="A27" s="102" t="s">
        <v>31</v>
      </c>
    </row>
    <row r="28" spans="1:1" x14ac:dyDescent="0.25">
      <c r="A28" s="102" t="s">
        <v>63</v>
      </c>
    </row>
    <row r="29" spans="1:1" x14ac:dyDescent="0.25">
      <c r="A29" s="102" t="s">
        <v>60</v>
      </c>
    </row>
    <row r="30" spans="1:1" ht="38.25" x14ac:dyDescent="0.25">
      <c r="A30" s="102" t="s">
        <v>61</v>
      </c>
    </row>
    <row r="31" spans="1:1" ht="25.5" x14ac:dyDescent="0.25">
      <c r="A31" s="102" t="s">
        <v>16</v>
      </c>
    </row>
    <row r="32" spans="1:1" x14ac:dyDescent="0.25">
      <c r="A32" s="102" t="s">
        <v>56</v>
      </c>
    </row>
    <row r="33" spans="1:1" x14ac:dyDescent="0.25">
      <c r="A33" s="102" t="s">
        <v>24</v>
      </c>
    </row>
    <row r="34" spans="1:1" x14ac:dyDescent="0.25">
      <c r="A34" s="102" t="s">
        <v>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6"/>
  <sheetViews>
    <sheetView workbookViewId="0">
      <selection activeCell="A28" sqref="A28:XFD28"/>
    </sheetView>
  </sheetViews>
  <sheetFormatPr defaultColWidth="11" defaultRowHeight="15.75" x14ac:dyDescent="0.25"/>
  <cols>
    <col min="1" max="1" width="95" style="94" customWidth="1"/>
  </cols>
  <sheetData>
    <row r="1" spans="1:1" x14ac:dyDescent="0.25">
      <c r="A1" s="93" t="s">
        <v>71</v>
      </c>
    </row>
    <row r="2" spans="1:1" x14ac:dyDescent="0.25">
      <c r="A2" s="94" t="s">
        <v>110</v>
      </c>
    </row>
    <row r="4" spans="1:1" ht="47.25" x14ac:dyDescent="0.25">
      <c r="A4" s="94" t="s">
        <v>122</v>
      </c>
    </row>
    <row r="6" spans="1:1" ht="31.5" x14ac:dyDescent="0.25">
      <c r="A6" s="94" t="s">
        <v>111</v>
      </c>
    </row>
    <row r="7" spans="1:1" ht="32.1" customHeight="1" x14ac:dyDescent="0.25">
      <c r="A7" s="93" t="s">
        <v>105</v>
      </c>
    </row>
    <row r="8" spans="1:1" ht="47.25" x14ac:dyDescent="0.25">
      <c r="A8" s="94" t="s">
        <v>115</v>
      </c>
    </row>
    <row r="10" spans="1:1" ht="47.25" x14ac:dyDescent="0.25">
      <c r="A10" s="94" t="s">
        <v>103</v>
      </c>
    </row>
    <row r="12" spans="1:1" ht="31.5" x14ac:dyDescent="0.25">
      <c r="A12" s="94" t="s">
        <v>101</v>
      </c>
    </row>
    <row r="14" spans="1:1" ht="47.25" x14ac:dyDescent="0.25">
      <c r="A14" s="94" t="s">
        <v>102</v>
      </c>
    </row>
    <row r="16" spans="1:1" ht="63" x14ac:dyDescent="0.25">
      <c r="A16" s="94" t="s">
        <v>104</v>
      </c>
    </row>
    <row r="18" spans="1:1" ht="31.5" x14ac:dyDescent="0.25">
      <c r="A18" s="94" t="s">
        <v>106</v>
      </c>
    </row>
    <row r="20" spans="1:1" ht="31.5" x14ac:dyDescent="0.25">
      <c r="A20" s="94" t="s">
        <v>107</v>
      </c>
    </row>
    <row r="22" spans="1:1" ht="47.25" x14ac:dyDescent="0.25">
      <c r="A22" s="87" t="s">
        <v>122</v>
      </c>
    </row>
    <row r="24" spans="1:1" ht="30" customHeight="1" x14ac:dyDescent="0.25">
      <c r="A24" s="93" t="s">
        <v>108</v>
      </c>
    </row>
    <row r="26" spans="1:1" ht="31.5" x14ac:dyDescent="0.25">
      <c r="A26" s="94" t="s">
        <v>109</v>
      </c>
    </row>
    <row r="28" spans="1:1" ht="30" customHeight="1" x14ac:dyDescent="0.25">
      <c r="A28" s="93" t="s">
        <v>112</v>
      </c>
    </row>
    <row r="30" spans="1:1" x14ac:dyDescent="0.25">
      <c r="A30" s="94" t="s">
        <v>120</v>
      </c>
    </row>
    <row r="32" spans="1:1" x14ac:dyDescent="0.25">
      <c r="A32" s="94" t="s">
        <v>113</v>
      </c>
    </row>
    <row r="34" spans="1:1" ht="32.1" customHeight="1" x14ac:dyDescent="0.25">
      <c r="A34" s="95" t="s">
        <v>114</v>
      </c>
    </row>
    <row r="36" spans="1:1" ht="47.25" x14ac:dyDescent="0.25">
      <c r="A36" s="94" t="s">
        <v>100</v>
      </c>
    </row>
    <row r="38" spans="1:1" ht="31.5" x14ac:dyDescent="0.25">
      <c r="A38" s="94" t="s">
        <v>116</v>
      </c>
    </row>
    <row r="41" spans="1:1" ht="30" customHeight="1" x14ac:dyDescent="0.25">
      <c r="A41" s="95" t="s">
        <v>12</v>
      </c>
    </row>
    <row r="43" spans="1:1" ht="31.5" x14ac:dyDescent="0.25">
      <c r="A43" s="94" t="s">
        <v>118</v>
      </c>
    </row>
    <row r="45" spans="1:1" ht="31.5" x14ac:dyDescent="0.25">
      <c r="A45" s="94" t="s">
        <v>119</v>
      </c>
    </row>
    <row r="47" spans="1:1" ht="31.5" x14ac:dyDescent="0.25">
      <c r="A47" s="94" t="s">
        <v>121</v>
      </c>
    </row>
    <row r="49" spans="1:1" ht="63" x14ac:dyDescent="0.25">
      <c r="A49" s="94" t="s">
        <v>126</v>
      </c>
    </row>
    <row r="51" spans="1:1" x14ac:dyDescent="0.25">
      <c r="A51" s="95" t="s">
        <v>11</v>
      </c>
    </row>
    <row r="53" spans="1:1" ht="31.5" x14ac:dyDescent="0.25">
      <c r="A53" s="94" t="s">
        <v>117</v>
      </c>
    </row>
    <row r="54" spans="1:1" s="66" customFormat="1" x14ac:dyDescent="0.25">
      <c r="A54" s="94"/>
    </row>
    <row r="55" spans="1:1" s="66" customFormat="1" x14ac:dyDescent="0.25">
      <c r="A55" s="95" t="s">
        <v>47</v>
      </c>
    </row>
    <row r="56" spans="1:1" s="66" customFormat="1" x14ac:dyDescent="0.25">
      <c r="A56" s="94" t="s">
        <v>48</v>
      </c>
    </row>
    <row r="57" spans="1:1" s="66" customFormat="1" x14ac:dyDescent="0.25">
      <c r="A57" s="94" t="s">
        <v>25</v>
      </c>
    </row>
    <row r="58" spans="1:1" s="66" customFormat="1" x14ac:dyDescent="0.25">
      <c r="A58" s="94" t="s">
        <v>26</v>
      </c>
    </row>
    <row r="59" spans="1:1" s="66" customFormat="1" x14ac:dyDescent="0.25">
      <c r="A59" s="94" t="s">
        <v>27</v>
      </c>
    </row>
    <row r="60" spans="1:1" x14ac:dyDescent="0.25">
      <c r="A60" s="94" t="s">
        <v>28</v>
      </c>
    </row>
    <row r="61" spans="1:1" x14ac:dyDescent="0.25">
      <c r="A61" s="94" t="s">
        <v>49</v>
      </c>
    </row>
    <row r="62" spans="1:1" s="66" customFormat="1" ht="18.75" x14ac:dyDescent="0.3">
      <c r="A62" s="96"/>
    </row>
    <row r="63" spans="1:1" s="66" customFormat="1" x14ac:dyDescent="0.25">
      <c r="A63" s="95" t="s">
        <v>36</v>
      </c>
    </row>
    <row r="64" spans="1:1" s="66" customFormat="1" x14ac:dyDescent="0.25">
      <c r="A64" s="94" t="s">
        <v>33</v>
      </c>
    </row>
    <row r="65" spans="1:1" x14ac:dyDescent="0.25">
      <c r="A65" s="94" t="s">
        <v>34</v>
      </c>
    </row>
    <row r="66" spans="1:1" x14ac:dyDescent="0.25">
      <c r="A66" s="94" t="s">
        <v>35</v>
      </c>
    </row>
    <row r="67" spans="1:1" s="66" customFormat="1" ht="18.75" x14ac:dyDescent="0.3">
      <c r="A67" s="96"/>
    </row>
    <row r="68" spans="1:1" s="66" customFormat="1" x14ac:dyDescent="0.25">
      <c r="A68" s="95" t="s">
        <v>39</v>
      </c>
    </row>
    <row r="69" spans="1:1" s="66" customFormat="1" x14ac:dyDescent="0.25">
      <c r="A69" s="94" t="s">
        <v>52</v>
      </c>
    </row>
    <row r="70" spans="1:1" s="66" customFormat="1" ht="31.5" x14ac:dyDescent="0.25">
      <c r="A70" s="94" t="s">
        <v>44</v>
      </c>
    </row>
    <row r="71" spans="1:1" x14ac:dyDescent="0.25">
      <c r="A71" s="94" t="s">
        <v>45</v>
      </c>
    </row>
    <row r="72" spans="1:1" ht="31.5" x14ac:dyDescent="0.25">
      <c r="A72" s="94" t="s">
        <v>46</v>
      </c>
    </row>
    <row r="73" spans="1:1" s="66" customFormat="1" x14ac:dyDescent="0.25">
      <c r="A73" s="94"/>
    </row>
    <row r="74" spans="1:1" s="66" customFormat="1" x14ac:dyDescent="0.25">
      <c r="A74" s="95" t="s">
        <v>40</v>
      </c>
    </row>
    <row r="75" spans="1:1" s="66" customFormat="1" x14ac:dyDescent="0.25">
      <c r="A75" s="94" t="s">
        <v>41</v>
      </c>
    </row>
    <row r="76" spans="1:1" s="66" customFormat="1" x14ac:dyDescent="0.25">
      <c r="A76" s="94" t="s">
        <v>42</v>
      </c>
    </row>
    <row r="77" spans="1:1" x14ac:dyDescent="0.25">
      <c r="A77" s="94" t="s">
        <v>43</v>
      </c>
    </row>
    <row r="78" spans="1:1" ht="31.5" x14ac:dyDescent="0.25">
      <c r="A78" s="94" t="s">
        <v>66</v>
      </c>
    </row>
    <row r="80" spans="1:1" s="66" customFormat="1" x14ac:dyDescent="0.25">
      <c r="A80" s="94"/>
    </row>
    <row r="81" spans="1:1" s="66" customFormat="1" x14ac:dyDescent="0.25">
      <c r="A81" s="95" t="s">
        <v>50</v>
      </c>
    </row>
    <row r="82" spans="1:1" s="66" customFormat="1" ht="63" x14ac:dyDescent="0.25">
      <c r="A82" s="94" t="s">
        <v>127</v>
      </c>
    </row>
    <row r="83" spans="1:1" s="66" customFormat="1" x14ac:dyDescent="0.25">
      <c r="A83" s="94"/>
    </row>
    <row r="84" spans="1:1" s="66" customFormat="1" x14ac:dyDescent="0.25">
      <c r="A84" s="94"/>
    </row>
    <row r="85" spans="1:1" s="66" customFormat="1" x14ac:dyDescent="0.25">
      <c r="A85" s="94"/>
    </row>
    <row r="86" spans="1:1" s="66" customFormat="1" x14ac:dyDescent="0.25">
      <c r="A86" s="94"/>
    </row>
  </sheetData>
  <pageMargins left="0.75" right="0.75" top="1" bottom="1" header="0.5" footer="0.5"/>
  <pageSetup orientation="landscape"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25" sqref="B25"/>
    </sheetView>
  </sheetViews>
  <sheetFormatPr defaultColWidth="11" defaultRowHeight="15.75" x14ac:dyDescent="0.25"/>
  <cols>
    <col min="1" max="1" width="38.375" customWidth="1"/>
  </cols>
  <sheetData>
    <row r="1" spans="1:2" x14ac:dyDescent="0.25">
      <c r="A1" t="s">
        <v>72</v>
      </c>
      <c r="B1">
        <v>0.04</v>
      </c>
    </row>
    <row r="2" spans="1:2" x14ac:dyDescent="0.25">
      <c r="A2" t="s">
        <v>80</v>
      </c>
      <c r="B2">
        <v>3.9E-2</v>
      </c>
    </row>
    <row r="3" spans="1:2" x14ac:dyDescent="0.25">
      <c r="A3" t="s">
        <v>79</v>
      </c>
      <c r="B3">
        <v>3.9E-2</v>
      </c>
    </row>
    <row r="4" spans="1:2" x14ac:dyDescent="0.25">
      <c r="A4" t="s">
        <v>83</v>
      </c>
      <c r="B4">
        <v>0.02</v>
      </c>
    </row>
    <row r="5" spans="1:2" x14ac:dyDescent="0.25">
      <c r="A5" t="s">
        <v>73</v>
      </c>
      <c r="B5">
        <v>0.02</v>
      </c>
    </row>
    <row r="6" spans="1:2" x14ac:dyDescent="0.25">
      <c r="A6" t="s">
        <v>89</v>
      </c>
      <c r="B6">
        <v>0.02</v>
      </c>
    </row>
    <row r="7" spans="1:2" x14ac:dyDescent="0.25">
      <c r="A7" t="s">
        <v>74</v>
      </c>
      <c r="B7">
        <v>1.9E-2</v>
      </c>
    </row>
    <row r="8" spans="1:2" x14ac:dyDescent="0.25">
      <c r="A8" t="s">
        <v>88</v>
      </c>
      <c r="B8">
        <v>1.9E-2</v>
      </c>
    </row>
    <row r="9" spans="1:2" x14ac:dyDescent="0.25">
      <c r="A9" t="s">
        <v>81</v>
      </c>
      <c r="B9">
        <v>1.9E-2</v>
      </c>
    </row>
    <row r="10" spans="1:2" x14ac:dyDescent="0.25">
      <c r="A10" t="s">
        <v>92</v>
      </c>
      <c r="B10">
        <v>1.7999999999999999E-2</v>
      </c>
    </row>
    <row r="11" spans="1:2" x14ac:dyDescent="0.25">
      <c r="A11" t="s">
        <v>84</v>
      </c>
      <c r="B11">
        <v>1.7999999999999999E-2</v>
      </c>
    </row>
    <row r="12" spans="1:2" x14ac:dyDescent="0.25">
      <c r="A12" t="s">
        <v>96</v>
      </c>
      <c r="B12">
        <v>1.4999999999999999E-2</v>
      </c>
    </row>
    <row r="13" spans="1:2" x14ac:dyDescent="0.25">
      <c r="A13" t="s">
        <v>99</v>
      </c>
      <c r="B13">
        <v>1.4999999999999999E-2</v>
      </c>
    </row>
    <row r="14" spans="1:2" x14ac:dyDescent="0.25">
      <c r="A14" t="s">
        <v>85</v>
      </c>
      <c r="B14">
        <v>1.4E-2</v>
      </c>
    </row>
    <row r="15" spans="1:2" x14ac:dyDescent="0.25">
      <c r="A15" t="s">
        <v>86</v>
      </c>
      <c r="B15">
        <v>1.4E-2</v>
      </c>
    </row>
    <row r="16" spans="1:2" x14ac:dyDescent="0.25">
      <c r="A16" t="s">
        <v>93</v>
      </c>
      <c r="B16">
        <v>1.4E-2</v>
      </c>
    </row>
    <row r="17" spans="1:2" x14ac:dyDescent="0.25">
      <c r="A17" t="s">
        <v>82</v>
      </c>
      <c r="B17">
        <v>1.4E-2</v>
      </c>
    </row>
    <row r="18" spans="1:2" x14ac:dyDescent="0.25">
      <c r="A18" t="s">
        <v>90</v>
      </c>
      <c r="B18">
        <v>1.4E-2</v>
      </c>
    </row>
    <row r="19" spans="1:2" x14ac:dyDescent="0.25">
      <c r="A19" t="s">
        <v>94</v>
      </c>
      <c r="B19">
        <v>0.01</v>
      </c>
    </row>
    <row r="20" spans="1:2" x14ac:dyDescent="0.25">
      <c r="A20" t="s">
        <v>95</v>
      </c>
      <c r="B20">
        <v>0.01</v>
      </c>
    </row>
    <row r="21" spans="1:2" x14ac:dyDescent="0.25">
      <c r="A21" t="s">
        <v>87</v>
      </c>
      <c r="B21">
        <v>8.0000000000000002E-3</v>
      </c>
    </row>
    <row r="22" spans="1:2" x14ac:dyDescent="0.25">
      <c r="A22" t="s">
        <v>97</v>
      </c>
      <c r="B22">
        <v>3.0000000000000001E-3</v>
      </c>
    </row>
    <row r="23" spans="1:2" x14ac:dyDescent="0.25">
      <c r="A23" t="s">
        <v>98</v>
      </c>
      <c r="B23">
        <v>3.0000000000000001E-3</v>
      </c>
    </row>
    <row r="24" spans="1:2" x14ac:dyDescent="0.25">
      <c r="A24" t="s">
        <v>91</v>
      </c>
      <c r="B24">
        <v>3.0000000000000001E-3</v>
      </c>
    </row>
  </sheetData>
  <pageMargins left="0.75" right="0.75" top="1" bottom="1" header="0.5" footer="0.5"/>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workbookViewId="0">
      <selection activeCell="A30" sqref="A30"/>
    </sheetView>
  </sheetViews>
  <sheetFormatPr defaultColWidth="11" defaultRowHeight="15.75" x14ac:dyDescent="0.25"/>
  <cols>
    <col min="1" max="1" width="141.875" customWidth="1"/>
  </cols>
  <sheetData>
    <row r="1" ht="408.95" customHeight="1" x14ac:dyDescent="0.25"/>
  </sheetData>
  <pageMargins left="0.75" right="0.75" top="1" bottom="1" header="0.5" footer="0.5"/>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0" sqref="A30"/>
    </sheetView>
  </sheetViews>
  <sheetFormatPr defaultColWidth="11" defaultRowHeight="15.75" x14ac:dyDescent="0.25"/>
  <cols>
    <col min="1" max="1" width="112" customWidth="1"/>
  </cols>
  <sheetData/>
  <pageMargins left="0.75" right="0.75" top="1" bottom="1" header="0.5" footer="0.5"/>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7" sqref="L47"/>
    </sheetView>
  </sheetViews>
  <sheetFormatPr defaultColWidth="11" defaultRowHeight="15.75" x14ac:dyDescent="0.25"/>
  <sheetData/>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Calculator</vt:lpstr>
      <vt:lpstr>Additional Resources</vt:lpstr>
      <vt:lpstr>Detailed Items into Savings</vt:lpstr>
      <vt:lpstr>Sources</vt:lpstr>
      <vt:lpstr>Industries</vt:lpstr>
      <vt:lpstr>2013 GBTA Data Sourcing Savings</vt:lpstr>
      <vt:lpstr>Spend in Verticals</vt:lpstr>
      <vt:lpstr>Savings Est Each Category</vt:lpstr>
      <vt:lpstr>Industry</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Louann Cashill</dc:creator>
  <cp:lastModifiedBy>Landy, Michael</cp:lastModifiedBy>
  <cp:lastPrinted>2015-02-25T16:42:13Z</cp:lastPrinted>
  <dcterms:created xsi:type="dcterms:W3CDTF">2014-12-18T15:33:51Z</dcterms:created>
  <dcterms:modified xsi:type="dcterms:W3CDTF">2015-09-28T18:23:02Z</dcterms:modified>
</cp:coreProperties>
</file>